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f360ls\Desktop\"/>
    </mc:Choice>
  </mc:AlternateContent>
  <bookViews>
    <workbookView xWindow="0" yWindow="0" windowWidth="28800" windowHeight="11700" activeTab="1"/>
  </bookViews>
  <sheets>
    <sheet name="KKO-FL" sheetId="1" r:id="rId1"/>
    <sheet name="FL-KK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49" i="2" l="1"/>
  <c r="BA50" i="2" s="1"/>
  <c r="BA51" i="2" s="1"/>
  <c r="BA52" i="2" s="1"/>
  <c r="BT36" i="2"/>
  <c r="BK36" i="2"/>
  <c r="AX36" i="2"/>
  <c r="AP36" i="2"/>
  <c r="AH36" i="2"/>
  <c r="N36" i="2"/>
  <c r="BV31" i="2"/>
  <c r="BC31" i="2"/>
  <c r="AY31" i="2"/>
  <c r="AT31" i="2"/>
  <c r="AQ31" i="2"/>
  <c r="AL31" i="2"/>
  <c r="AI31" i="2"/>
  <c r="AD31" i="2"/>
  <c r="AA31" i="2"/>
  <c r="W31" i="2"/>
  <c r="S31" i="2"/>
  <c r="D31" i="2"/>
  <c r="BV30" i="2"/>
  <c r="BC30" i="2"/>
  <c r="AY30" i="2"/>
  <c r="AT30" i="2"/>
  <c r="AQ30" i="2"/>
  <c r="AL30" i="2"/>
  <c r="AI30" i="2"/>
  <c r="AD30" i="2"/>
  <c r="AA30" i="2"/>
  <c r="W30" i="2"/>
  <c r="S30" i="2"/>
  <c r="D30" i="2"/>
  <c r="AJ25" i="2"/>
  <c r="AJ26" i="2" s="1"/>
  <c r="AJ27" i="2" s="1"/>
  <c r="AJ28" i="2" s="1"/>
  <c r="AJ36" i="2" s="1"/>
  <c r="L25" i="2"/>
  <c r="L26" i="2" s="1"/>
  <c r="L27" i="2" s="1"/>
  <c r="L28" i="2" s="1"/>
  <c r="L36" i="2" s="1"/>
  <c r="BX24" i="2"/>
  <c r="BX25" i="2" s="1"/>
  <c r="BX26" i="2" s="1"/>
  <c r="BX27" i="2" s="1"/>
  <c r="BX28" i="2" s="1"/>
  <c r="BX36" i="2" s="1"/>
  <c r="BM24" i="2"/>
  <c r="BM25" i="2" s="1"/>
  <c r="BM26" i="2" s="1"/>
  <c r="BM27" i="2" s="1"/>
  <c r="BM28" i="2" s="1"/>
  <c r="BM36" i="2" s="1"/>
  <c r="BG24" i="2"/>
  <c r="BG25" i="2" s="1"/>
  <c r="BG26" i="2" s="1"/>
  <c r="BG27" i="2" s="1"/>
  <c r="BG28" i="2" s="1"/>
  <c r="BG36" i="2" s="1"/>
  <c r="AV24" i="2"/>
  <c r="AV25" i="2" s="1"/>
  <c r="AV26" i="2" s="1"/>
  <c r="AV27" i="2" s="1"/>
  <c r="AV28" i="2" s="1"/>
  <c r="AV36" i="2" s="1"/>
  <c r="AN24" i="2"/>
  <c r="AN25" i="2" s="1"/>
  <c r="AN26" i="2" s="1"/>
  <c r="AN27" i="2" s="1"/>
  <c r="AN28" i="2" s="1"/>
  <c r="AN36" i="2" s="1"/>
  <c r="AJ24" i="2"/>
  <c r="BX22" i="2"/>
  <c r="BQ22" i="2"/>
  <c r="BQ24" i="2" s="1"/>
  <c r="BQ25" i="2" s="1"/>
  <c r="BQ26" i="2" s="1"/>
  <c r="BQ27" i="2" s="1"/>
  <c r="BQ28" i="2" s="1"/>
  <c r="BQ36" i="2" s="1"/>
  <c r="BM22" i="2"/>
  <c r="BI22" i="2"/>
  <c r="BI24" i="2" s="1"/>
  <c r="BI25" i="2" s="1"/>
  <c r="BI26" i="2" s="1"/>
  <c r="BI27" i="2" s="1"/>
  <c r="BI28" i="2" s="1"/>
  <c r="BI36" i="2" s="1"/>
  <c r="BG22" i="2"/>
  <c r="BE22" i="2"/>
  <c r="BE24" i="2" s="1"/>
  <c r="BE25" i="2" s="1"/>
  <c r="BE26" i="2" s="1"/>
  <c r="BE27" i="2" s="1"/>
  <c r="BE28" i="2" s="1"/>
  <c r="BE36" i="2" s="1"/>
  <c r="AV22" i="2"/>
  <c r="AS22" i="2"/>
  <c r="AS24" i="2" s="1"/>
  <c r="AS25" i="2" s="1"/>
  <c r="AS26" i="2" s="1"/>
  <c r="AS27" i="2" s="1"/>
  <c r="AS28" i="2" s="1"/>
  <c r="AS36" i="2" s="1"/>
  <c r="AN22" i="2"/>
  <c r="AF22" i="2"/>
  <c r="AF24" i="2" s="1"/>
  <c r="AF25" i="2" s="1"/>
  <c r="AF26" i="2" s="1"/>
  <c r="AF27" i="2" s="1"/>
  <c r="AF28" i="2" s="1"/>
  <c r="AF36" i="2" s="1"/>
  <c r="AC22" i="2"/>
  <c r="AC24" i="2" s="1"/>
  <c r="AC25" i="2" s="1"/>
  <c r="AC26" i="2" s="1"/>
  <c r="AC27" i="2" s="1"/>
  <c r="AC28" i="2" s="1"/>
  <c r="AC36" i="2" s="1"/>
  <c r="Z22" i="2"/>
  <c r="Z24" i="2" s="1"/>
  <c r="Z25" i="2" s="1"/>
  <c r="Z26" i="2" s="1"/>
  <c r="Z27" i="2" s="1"/>
  <c r="Z28" i="2" s="1"/>
  <c r="Z36" i="2" s="1"/>
  <c r="V22" i="2"/>
  <c r="V24" i="2" s="1"/>
  <c r="V25" i="2" s="1"/>
  <c r="V26" i="2" s="1"/>
  <c r="V27" i="2" s="1"/>
  <c r="V28" i="2" s="1"/>
  <c r="V36" i="2" s="1"/>
  <c r="O22" i="2"/>
  <c r="O24" i="2" s="1"/>
  <c r="O25" i="2" s="1"/>
  <c r="O26" i="2" s="1"/>
  <c r="O27" i="2" s="1"/>
  <c r="O28" i="2" s="1"/>
  <c r="O36" i="2" s="1"/>
  <c r="L22" i="2"/>
  <c r="L24" i="2" s="1"/>
  <c r="J22" i="2"/>
  <c r="J24" i="2" s="1"/>
  <c r="J25" i="2" s="1"/>
  <c r="J26" i="2" s="1"/>
  <c r="J27" i="2" s="1"/>
  <c r="J28" i="2" s="1"/>
  <c r="J36" i="2" s="1"/>
  <c r="H22" i="2"/>
  <c r="H24" i="2" s="1"/>
  <c r="H25" i="2" s="1"/>
  <c r="H26" i="2" s="1"/>
  <c r="H27" i="2" s="1"/>
  <c r="H28" i="2" s="1"/>
  <c r="H36" i="2" s="1"/>
  <c r="F22" i="2"/>
  <c r="F24" i="2" s="1"/>
  <c r="F25" i="2" s="1"/>
  <c r="F26" i="2" s="1"/>
  <c r="F27" i="2" s="1"/>
  <c r="F28" i="2" s="1"/>
  <c r="F36" i="2" s="1"/>
  <c r="BS24" i="1"/>
  <c r="BM24" i="1"/>
  <c r="BM23" i="1" s="1"/>
  <c r="BM22" i="1" s="1"/>
  <c r="BM21" i="1" s="1"/>
  <c r="BM20" i="1" s="1"/>
  <c r="BM19" i="1" s="1"/>
  <c r="BM11" i="1" s="1"/>
  <c r="BG24" i="1"/>
  <c r="BC24" i="1"/>
  <c r="BA24" i="1"/>
  <c r="BA23" i="1" s="1"/>
  <c r="BA22" i="1" s="1"/>
  <c r="BA21" i="1" s="1"/>
  <c r="BA20" i="1" s="1"/>
  <c r="AV24" i="1"/>
  <c r="AO24" i="1"/>
  <c r="AO23" i="1" s="1"/>
  <c r="AO22" i="1" s="1"/>
  <c r="AO21" i="1" s="1"/>
  <c r="AO20" i="1" s="1"/>
  <c r="AO19" i="1" s="1"/>
  <c r="AO11" i="1" s="1"/>
  <c r="AL24" i="1"/>
  <c r="AG24" i="1"/>
  <c r="AG23" i="1" s="1"/>
  <c r="AG22" i="1" s="1"/>
  <c r="AG21" i="1" s="1"/>
  <c r="AG20" i="1" s="1"/>
  <c r="AG19" i="1" s="1"/>
  <c r="X24" i="1"/>
  <c r="X23" i="1" s="1"/>
  <c r="X22" i="1" s="1"/>
  <c r="X21" i="1" s="1"/>
  <c r="X20" i="1" s="1"/>
  <c r="X19" i="1" s="1"/>
  <c r="X11" i="1" s="1"/>
  <c r="R24" i="1"/>
  <c r="R23" i="1" s="1"/>
  <c r="R22" i="1" s="1"/>
  <c r="R21" i="1" s="1"/>
  <c r="R20" i="1" s="1"/>
  <c r="R19" i="1" s="1"/>
  <c r="R11" i="1" s="1"/>
  <c r="O24" i="1"/>
  <c r="O23" i="1" s="1"/>
  <c r="O22" i="1" s="1"/>
  <c r="O21" i="1" s="1"/>
  <c r="O20" i="1" s="1"/>
  <c r="O19" i="1" s="1"/>
  <c r="J24" i="1"/>
  <c r="H24" i="1"/>
  <c r="H23" i="1" s="1"/>
  <c r="H22" i="1" s="1"/>
  <c r="H21" i="1" s="1"/>
  <c r="H20" i="1" s="1"/>
  <c r="H19" i="1" s="1"/>
  <c r="H11" i="1" s="1"/>
  <c r="E24" i="1"/>
  <c r="BS23" i="1"/>
  <c r="BS22" i="1" s="1"/>
  <c r="BS21" i="1" s="1"/>
  <c r="BS20" i="1" s="1"/>
  <c r="BS19" i="1" s="1"/>
  <c r="BS11" i="1" s="1"/>
  <c r="BG23" i="1"/>
  <c r="BG22" i="1" s="1"/>
  <c r="BG21" i="1" s="1"/>
  <c r="BG20" i="1" s="1"/>
  <c r="BG19" i="1" s="1"/>
  <c r="BC23" i="1"/>
  <c r="BC22" i="1" s="1"/>
  <c r="BC21" i="1" s="1"/>
  <c r="BC20" i="1" s="1"/>
  <c r="BC19" i="1" s="1"/>
  <c r="AV23" i="1"/>
  <c r="AV22" i="1" s="1"/>
  <c r="AV21" i="1" s="1"/>
  <c r="AV20" i="1" s="1"/>
  <c r="AV19" i="1" s="1"/>
  <c r="AL23" i="1"/>
  <c r="J23" i="1"/>
  <c r="E23" i="1"/>
  <c r="AL22" i="1"/>
  <c r="J22" i="1"/>
  <c r="E22" i="1"/>
  <c r="AL21" i="1"/>
  <c r="J21" i="1"/>
  <c r="E21" i="1"/>
  <c r="AL20" i="1"/>
  <c r="J20" i="1"/>
  <c r="E20" i="1"/>
  <c r="BE19" i="1"/>
  <c r="BE20" i="1" s="1"/>
  <c r="BE21" i="1" s="1"/>
  <c r="BE22" i="1" s="1"/>
  <c r="BE23" i="1" s="1"/>
  <c r="BE24" i="1" s="1"/>
  <c r="BA19" i="1"/>
  <c r="BA11" i="1" s="1"/>
  <c r="AS19" i="1"/>
  <c r="AS20" i="1" s="1"/>
  <c r="AS21" i="1" s="1"/>
  <c r="AS22" i="1" s="1"/>
  <c r="AL19" i="1"/>
  <c r="Q19" i="1"/>
  <c r="Q20" i="1" s="1"/>
  <c r="Q21" i="1" s="1"/>
  <c r="Q22" i="1" s="1"/>
  <c r="Q23" i="1" s="1"/>
  <c r="Q24" i="1" s="1"/>
  <c r="J19" i="1"/>
  <c r="E19" i="1"/>
  <c r="E11" i="1" s="1"/>
  <c r="AQ17" i="1"/>
  <c r="AI17" i="1"/>
  <c r="AB17" i="1"/>
  <c r="U17" i="1"/>
  <c r="BF16" i="1"/>
  <c r="BF17" i="1" s="1"/>
  <c r="AQ16" i="1"/>
  <c r="AN16" i="1"/>
  <c r="AN17" i="1" s="1"/>
  <c r="AI16" i="1"/>
  <c r="AF16" i="1"/>
  <c r="AF17" i="1" s="1"/>
  <c r="AB16" i="1"/>
  <c r="Y16" i="1"/>
  <c r="Y17" i="1" s="1"/>
  <c r="U16" i="1"/>
  <c r="G16" i="1"/>
  <c r="G17" i="1" s="1"/>
  <c r="BI11" i="1"/>
  <c r="BG11" i="1"/>
  <c r="BE11" i="1"/>
  <c r="BC11" i="1"/>
  <c r="AV11" i="1"/>
  <c r="AT11" i="1"/>
  <c r="AS11" i="1"/>
  <c r="AL11" i="1"/>
  <c r="AJ11" i="1"/>
  <c r="AG11" i="1"/>
  <c r="AC11" i="1"/>
  <c r="AA11" i="1"/>
  <c r="AA19" i="1" s="1"/>
  <c r="AA20" i="1" s="1"/>
  <c r="AA21" i="1" s="1"/>
  <c r="AA22" i="1" s="1"/>
  <c r="AA23" i="1" s="1"/>
  <c r="AA24" i="1" s="1"/>
  <c r="T11" i="1"/>
  <c r="T19" i="1" s="1"/>
  <c r="T20" i="1" s="1"/>
  <c r="T21" i="1" s="1"/>
  <c r="T22" i="1" s="1"/>
  <c r="T23" i="1" s="1"/>
  <c r="T24" i="1" s="1"/>
  <c r="O11" i="1"/>
  <c r="M11" i="1"/>
  <c r="J11" i="1"/>
  <c r="BF4" i="1"/>
  <c r="AQ4" i="1"/>
  <c r="AN4" i="1"/>
  <c r="AI4" i="1"/>
  <c r="AF4" i="1"/>
  <c r="AB4" i="1"/>
  <c r="U4" i="1"/>
  <c r="G4" i="1"/>
</calcChain>
</file>

<file path=xl/comments1.xml><?xml version="1.0" encoding="utf-8"?>
<comments xmlns="http://schemas.openxmlformats.org/spreadsheetml/2006/main">
  <authors>
    <author>Hannah Eckert</author>
  </authors>
  <commentList>
    <comment ref="BB4" authorId="0" shapeId="0">
      <text>
        <r>
          <rPr>
            <b/>
            <sz val="9"/>
            <color indexed="81"/>
            <rFont val="Segoe UI"/>
            <family val="2"/>
          </rPr>
          <t>Hannah Eckert:</t>
        </r>
        <r>
          <rPr>
            <sz val="9"/>
            <color indexed="81"/>
            <rFont val="Segoe UI"/>
            <family val="2"/>
          </rPr>
          <t xml:space="preserve">
Weiter nach Bad Ems West?</t>
        </r>
      </text>
    </comment>
    <comment ref="BR4" authorId="0" shapeId="0">
      <text>
        <r>
          <rPr>
            <b/>
            <sz val="9"/>
            <color indexed="81"/>
            <rFont val="Segoe UI"/>
            <family val="2"/>
          </rPr>
          <t>Hannah Eckert:</t>
        </r>
        <r>
          <rPr>
            <sz val="9"/>
            <color indexed="81"/>
            <rFont val="Segoe UI"/>
            <family val="2"/>
          </rPr>
          <t xml:space="preserve">
Weiter nach Bad Ems West?</t>
        </r>
      </text>
    </comment>
    <comment ref="AU6" authorId="0" shapeId="0">
      <text>
        <r>
          <rPr>
            <b/>
            <sz val="9"/>
            <color indexed="81"/>
            <rFont val="Segoe UI"/>
            <family val="2"/>
          </rPr>
          <t>Hannah Eckert:</t>
        </r>
        <r>
          <rPr>
            <sz val="9"/>
            <color indexed="81"/>
            <rFont val="Segoe UI"/>
            <family val="2"/>
          </rPr>
          <t xml:space="preserve">
Fahrtnummer fehlte in der Liste von Thomas</t>
        </r>
      </text>
    </comment>
  </commentList>
</comments>
</file>

<file path=xl/sharedStrings.xml><?xml version="1.0" encoding="utf-8"?>
<sst xmlns="http://schemas.openxmlformats.org/spreadsheetml/2006/main" count="2158" uniqueCount="508">
  <si>
    <t>Andernach - Gießen</t>
  </si>
  <si>
    <t>Schule Diez 7:30</t>
  </si>
  <si>
    <t>Ausfall  Niederlahnstein- Bad Ems oder schon ab Koblenz?</t>
  </si>
  <si>
    <t>Rückfahrt Bad Ems SZ-Nassau</t>
  </si>
  <si>
    <t>Rückfahrt
Lahnstein-Bad Ems</t>
  </si>
  <si>
    <t>Rückfahrt
Lahnstein-Nassau</t>
  </si>
  <si>
    <t>Zugtyp</t>
  </si>
  <si>
    <t>Lt-G</t>
  </si>
  <si>
    <t> EV</t>
  </si>
  <si>
    <t>RB 23</t>
  </si>
  <si>
    <t></t>
  </si>
  <si>
    <t>RE 25</t>
  </si>
  <si>
    <t>Zugnummer</t>
  </si>
  <si>
    <t>Haltestellen Bus</t>
  </si>
  <si>
    <t>Gültigkeit</t>
  </si>
  <si>
    <t xml:space="preserve">Mo-Fr
9.1.+10.1.25
13.1-17.1.25
20.1-24.1.25
27.1.-31.1.25
3.2.-7.2.25
7.2-14.2.25
</t>
  </si>
  <si>
    <t xml:space="preserve">Mo-Sa
9.1.-11.1.25
13.1-18.1.25
20.1-25.1.25
27.1.-1.2.25
3.2.-8.2.25
7.2-14.2.25
</t>
  </si>
  <si>
    <t>Mo-Fr an S (9.1-14.2.25)</t>
  </si>
  <si>
    <t>9.1.25-14.2.25</t>
  </si>
  <si>
    <t xml:space="preserve">Sa+So
11.1+12.1.25
18.1+19.25
25.1+26.1.25
1.2.+2.2.25
8.2+9.2.25
</t>
  </si>
  <si>
    <t xml:space="preserve">Mo-Fr
9.1.+10.1.25
13.1-17.1.25
20.1-24.1.25
27.1.-31.1.25
3.2.-7.2.25
10.2-14.2.25
</t>
  </si>
  <si>
    <t>Mo-Do an S (9.1-14.2.25)</t>
  </si>
  <si>
    <t>Fahrzeugtyp</t>
  </si>
  <si>
    <t>Solo</t>
  </si>
  <si>
    <t>KB</t>
  </si>
  <si>
    <t>Solo Autobahn</t>
  </si>
  <si>
    <t>1 Solo</t>
  </si>
  <si>
    <t>Linie</t>
  </si>
  <si>
    <t>EV - RB23</t>
  </si>
  <si>
    <t>EV - RB23A</t>
  </si>
  <si>
    <t>EV - RB23C</t>
  </si>
  <si>
    <t>EV - RE25</t>
  </si>
  <si>
    <t>Neue Zugnummer</t>
  </si>
  <si>
    <t>Baustellen</t>
  </si>
  <si>
    <t>Zugnummer ab Nassau</t>
  </si>
  <si>
    <t>Koblenz Hbf</t>
  </si>
  <si>
    <t>ZOB Bussteig H</t>
  </si>
  <si>
    <t xml:space="preserve">  </t>
  </si>
  <si>
    <t xml:space="preserve">4:36  </t>
  </si>
  <si>
    <t xml:space="preserve">5:09  </t>
  </si>
  <si>
    <t xml:space="preserve">6:09  </t>
  </si>
  <si>
    <t xml:space="preserve">6:57  </t>
  </si>
  <si>
    <t xml:space="preserve">7:09  </t>
  </si>
  <si>
    <t xml:space="preserve">8:09  </t>
  </si>
  <si>
    <t xml:space="preserve">8:27  </t>
  </si>
  <si>
    <t xml:space="preserve">8:57  </t>
  </si>
  <si>
    <t xml:space="preserve">9:09  </t>
  </si>
  <si>
    <t xml:space="preserve">10:09  </t>
  </si>
  <si>
    <t xml:space="preserve">10:57  </t>
  </si>
  <si>
    <t xml:space="preserve">11:09  </t>
  </si>
  <si>
    <t xml:space="preserve">12:09  </t>
  </si>
  <si>
    <t xml:space="preserve">12:36  </t>
  </si>
  <si>
    <t xml:space="preserve">12:57  </t>
  </si>
  <si>
    <t xml:space="preserve">13:09  </t>
  </si>
  <si>
    <t xml:space="preserve">13:37  </t>
  </si>
  <si>
    <t xml:space="preserve">14:09  </t>
  </si>
  <si>
    <t xml:space="preserve">14:27  </t>
  </si>
  <si>
    <t xml:space="preserve">14:57  </t>
  </si>
  <si>
    <t xml:space="preserve">15:09  </t>
  </si>
  <si>
    <t xml:space="preserve">15:36  </t>
  </si>
  <si>
    <t xml:space="preserve">15:57  </t>
  </si>
  <si>
    <t xml:space="preserve">16:09  </t>
  </si>
  <si>
    <t>Niederlahnstein</t>
  </si>
  <si>
    <t>Johannes-Gymnasium</t>
  </si>
  <si>
    <t xml:space="preserve">|      </t>
  </si>
  <si>
    <t>Oberlahnstein</t>
  </si>
  <si>
    <t>Salhofplatz</t>
  </si>
  <si>
    <t>Schulzentrum</t>
  </si>
  <si>
    <t>Bahnhof</t>
  </si>
  <si>
    <t xml:space="preserve">4:43  </t>
  </si>
  <si>
    <t xml:space="preserve">5:15  </t>
  </si>
  <si>
    <t xml:space="preserve">6:15  </t>
  </si>
  <si>
    <t xml:space="preserve">7:03  </t>
  </si>
  <si>
    <t xml:space="preserve">7:15  </t>
  </si>
  <si>
    <t xml:space="preserve">8:15  </t>
  </si>
  <si>
    <t xml:space="preserve">8:33  </t>
  </si>
  <si>
    <t xml:space="preserve">9:03  </t>
  </si>
  <si>
    <t xml:space="preserve">9:15  </t>
  </si>
  <si>
    <t xml:space="preserve">10:15  </t>
  </si>
  <si>
    <t xml:space="preserve">11:03  </t>
  </si>
  <si>
    <t xml:space="preserve">11:15  </t>
  </si>
  <si>
    <t xml:space="preserve">12:15  </t>
  </si>
  <si>
    <t xml:space="preserve">12:42  </t>
  </si>
  <si>
    <t xml:space="preserve">13:03  </t>
  </si>
  <si>
    <t xml:space="preserve">13:15  </t>
  </si>
  <si>
    <t xml:space="preserve">13:44  </t>
  </si>
  <si>
    <t xml:space="preserve">14:15  </t>
  </si>
  <si>
    <t xml:space="preserve">14:33  </t>
  </si>
  <si>
    <t xml:space="preserve">15:03  </t>
  </si>
  <si>
    <t xml:space="preserve">15:15  </t>
  </si>
  <si>
    <t xml:space="preserve">15:42  </t>
  </si>
  <si>
    <t xml:space="preserve">16:03  </t>
  </si>
  <si>
    <t xml:space="preserve">16:15  </t>
  </si>
  <si>
    <t xml:space="preserve">4:45  </t>
  </si>
  <si>
    <t xml:space="preserve">5:16  </t>
  </si>
  <si>
    <t xml:space="preserve">6:16  </t>
  </si>
  <si>
    <t xml:space="preserve">7:04  </t>
  </si>
  <si>
    <t xml:space="preserve">7:16  </t>
  </si>
  <si>
    <t xml:space="preserve">8:16  </t>
  </si>
  <si>
    <t xml:space="preserve">8:34  </t>
  </si>
  <si>
    <t xml:space="preserve">9:04  </t>
  </si>
  <si>
    <t xml:space="preserve">9:16  </t>
  </si>
  <si>
    <t xml:space="preserve">10:16  </t>
  </si>
  <si>
    <t xml:space="preserve">11:04  </t>
  </si>
  <si>
    <t xml:space="preserve">11:16  </t>
  </si>
  <si>
    <t xml:space="preserve">12:16  </t>
  </si>
  <si>
    <t xml:space="preserve">12:44  </t>
  </si>
  <si>
    <t xml:space="preserve">13:04  </t>
  </si>
  <si>
    <t xml:space="preserve">13:16  </t>
  </si>
  <si>
    <t xml:space="preserve">13:46  </t>
  </si>
  <si>
    <t xml:space="preserve">14:16  </t>
  </si>
  <si>
    <t xml:space="preserve">14:34  </t>
  </si>
  <si>
    <t xml:space="preserve">15:04  </t>
  </si>
  <si>
    <t xml:space="preserve">15:16  </t>
  </si>
  <si>
    <t xml:space="preserve">15:43  </t>
  </si>
  <si>
    <t xml:space="preserve">16:04  </t>
  </si>
  <si>
    <t xml:space="preserve">16:16  </t>
  </si>
  <si>
    <t>Friedrichssegen</t>
  </si>
  <si>
    <t>Erzbachstr.</t>
  </si>
  <si>
    <t xml:space="preserve">4:52  </t>
  </si>
  <si>
    <t xml:space="preserve">5:22  </t>
  </si>
  <si>
    <t xml:space="preserve">6:22  </t>
  </si>
  <si>
    <t xml:space="preserve">7:22  </t>
  </si>
  <si>
    <t xml:space="preserve">8:22  </t>
  </si>
  <si>
    <t xml:space="preserve">8:40  </t>
  </si>
  <si>
    <t xml:space="preserve">9:22  </t>
  </si>
  <si>
    <t xml:space="preserve">10:22  </t>
  </si>
  <si>
    <t xml:space="preserve">11:22  </t>
  </si>
  <si>
    <t xml:space="preserve">12:22  </t>
  </si>
  <si>
    <t xml:space="preserve">12:50  </t>
  </si>
  <si>
    <t xml:space="preserve">13:22  </t>
  </si>
  <si>
    <t xml:space="preserve">13:52  </t>
  </si>
  <si>
    <t xml:space="preserve">14:22  </t>
  </si>
  <si>
    <t xml:space="preserve">14:40  </t>
  </si>
  <si>
    <t xml:space="preserve">15:22  </t>
  </si>
  <si>
    <t xml:space="preserve">15:49  </t>
  </si>
  <si>
    <t xml:space="preserve">16:22  </t>
  </si>
  <si>
    <t>Bad Ems</t>
  </si>
  <si>
    <t xml:space="preserve">Arenberger Str. </t>
  </si>
  <si>
    <t>Nievern</t>
  </si>
  <si>
    <t>Fachbach, Nieverner Brücke</t>
  </si>
  <si>
    <t xml:space="preserve">4:56  </t>
  </si>
  <si>
    <t xml:space="preserve">5:26  </t>
  </si>
  <si>
    <t xml:space="preserve">6:26  </t>
  </si>
  <si>
    <t xml:space="preserve">7:26  </t>
  </si>
  <si>
    <t xml:space="preserve">8:26  </t>
  </si>
  <si>
    <t xml:space="preserve">8:44  </t>
  </si>
  <si>
    <t xml:space="preserve">9:26  </t>
  </si>
  <si>
    <t xml:space="preserve">10:26  </t>
  </si>
  <si>
    <t xml:space="preserve">11:26  </t>
  </si>
  <si>
    <t xml:space="preserve">12:26  </t>
  </si>
  <si>
    <t xml:space="preserve">12:54  </t>
  </si>
  <si>
    <t xml:space="preserve">13:26  </t>
  </si>
  <si>
    <t xml:space="preserve">13:56  </t>
  </si>
  <si>
    <t xml:space="preserve">14:26  </t>
  </si>
  <si>
    <t xml:space="preserve">14:44  </t>
  </si>
  <si>
    <t xml:space="preserve">15:26  </t>
  </si>
  <si>
    <t xml:space="preserve">15:53  </t>
  </si>
  <si>
    <t xml:space="preserve">16:26  </t>
  </si>
  <si>
    <t>Bad Ems West</t>
  </si>
  <si>
    <t xml:space="preserve">4:59  </t>
  </si>
  <si>
    <t xml:space="preserve">6:29  </t>
  </si>
  <si>
    <t xml:space="preserve">7:29  </t>
  </si>
  <si>
    <t xml:space="preserve">8:29  </t>
  </si>
  <si>
    <t xml:space="preserve">8:47  </t>
  </si>
  <si>
    <t xml:space="preserve">9:29  </t>
  </si>
  <si>
    <t xml:space="preserve">10:29  </t>
  </si>
  <si>
    <t xml:space="preserve">11:29  </t>
  </si>
  <si>
    <t xml:space="preserve">12:29  </t>
  </si>
  <si>
    <t xml:space="preserve">12:58  </t>
  </si>
  <si>
    <t xml:space="preserve">13:29  </t>
  </si>
  <si>
    <t xml:space="preserve">13:59  </t>
  </si>
  <si>
    <t xml:space="preserve">14:29  </t>
  </si>
  <si>
    <t xml:space="preserve">14:47  </t>
  </si>
  <si>
    <t xml:space="preserve">15:29  </t>
  </si>
  <si>
    <t xml:space="preserve">16:29  </t>
  </si>
  <si>
    <t xml:space="preserve">5:02  </t>
  </si>
  <si>
    <t xml:space="preserve">5:32  </t>
  </si>
  <si>
    <t xml:space="preserve">6:32  </t>
  </si>
  <si>
    <t xml:space="preserve">7:32  </t>
  </si>
  <si>
    <t xml:space="preserve">8:32  </t>
  </si>
  <si>
    <t xml:space="preserve">8:50  </t>
  </si>
  <si>
    <t xml:space="preserve">9:32  </t>
  </si>
  <si>
    <t xml:space="preserve">10:32  </t>
  </si>
  <si>
    <t xml:space="preserve">11:32  </t>
  </si>
  <si>
    <t xml:space="preserve">12:32  </t>
  </si>
  <si>
    <t xml:space="preserve">o 13:01  </t>
  </si>
  <si>
    <t xml:space="preserve">13:32  </t>
  </si>
  <si>
    <t xml:space="preserve">14:02  </t>
  </si>
  <si>
    <t xml:space="preserve">14:32  </t>
  </si>
  <si>
    <t xml:space="preserve">14:50  </t>
  </si>
  <si>
    <t xml:space="preserve">15:32  </t>
  </si>
  <si>
    <t xml:space="preserve">o 16:00  </t>
  </si>
  <si>
    <t xml:space="preserve">16:32  </t>
  </si>
  <si>
    <t>Dausenau</t>
  </si>
  <si>
    <t>Hotel Lahnhof</t>
  </si>
  <si>
    <t xml:space="preserve">5:06  </t>
  </si>
  <si>
    <t xml:space="preserve">5:36  </t>
  </si>
  <si>
    <t xml:space="preserve">6:36  </t>
  </si>
  <si>
    <t xml:space="preserve">+ (7:22)  </t>
  </si>
  <si>
    <t xml:space="preserve">7:36  </t>
  </si>
  <si>
    <t xml:space="preserve">8:39  </t>
  </si>
  <si>
    <t xml:space="preserve">8:54  </t>
  </si>
  <si>
    <t xml:space="preserve">+ (9:22)  </t>
  </si>
  <si>
    <t xml:space="preserve">9:36  </t>
  </si>
  <si>
    <t xml:space="preserve">10:39  </t>
  </si>
  <si>
    <t xml:space="preserve">+ (11:22)  </t>
  </si>
  <si>
    <t xml:space="preserve">11:36  </t>
  </si>
  <si>
    <t xml:space="preserve">12:39  </t>
  </si>
  <si>
    <t xml:space="preserve">+ (13:22)  </t>
  </si>
  <si>
    <t xml:space="preserve">13:36  </t>
  </si>
  <si>
    <t xml:space="preserve">14:06  </t>
  </si>
  <si>
    <t xml:space="preserve">14:39  </t>
  </si>
  <si>
    <t xml:space="preserve">14:54  </t>
  </si>
  <si>
    <t xml:space="preserve">+ (15:22)  </t>
  </si>
  <si>
    <t xml:space="preserve">15:39  </t>
  </si>
  <si>
    <t xml:space="preserve">+ (16:21)  </t>
  </si>
  <si>
    <t xml:space="preserve">16:39  </t>
  </si>
  <si>
    <t>Nassau (Lahn)</t>
  </si>
  <si>
    <t xml:space="preserve">5:10  </t>
  </si>
  <si>
    <t xml:space="preserve">5:41  </t>
  </si>
  <si>
    <t xml:space="preserve">6:41  </t>
  </si>
  <si>
    <t xml:space="preserve">7:41  </t>
  </si>
  <si>
    <t xml:space="preserve">8:59  </t>
  </si>
  <si>
    <t xml:space="preserve">9:41  </t>
  </si>
  <si>
    <t xml:space="preserve">10:44  </t>
  </si>
  <si>
    <t xml:space="preserve">11:41  </t>
  </si>
  <si>
    <t xml:space="preserve">13:41  </t>
  </si>
  <si>
    <t xml:space="preserve">14:11  </t>
  </si>
  <si>
    <t xml:space="preserve">14:59  </t>
  </si>
  <si>
    <t xml:space="preserve">15:44  </t>
  </si>
  <si>
    <t xml:space="preserve">16:25  </t>
  </si>
  <si>
    <t xml:space="preserve">16:44  </t>
  </si>
  <si>
    <t xml:space="preserve">5:13  </t>
  </si>
  <si>
    <t>Bus vorverlegt</t>
  </si>
  <si>
    <t xml:space="preserve">14:14  </t>
  </si>
  <si>
    <t>Unnötig wegen Abf. 13:37</t>
  </si>
  <si>
    <t xml:space="preserve">15:01  </t>
  </si>
  <si>
    <t>Campus</t>
  </si>
  <si>
    <t>Langer Übergang n. Limburg</t>
  </si>
  <si>
    <t>Busfahrzeit 3 Min. gekürzt</t>
  </si>
  <si>
    <t>Ausfall bis KNL</t>
  </si>
  <si>
    <t>Ausfall bis Bad Ems</t>
  </si>
  <si>
    <t>Ausfall Mo-Fr bis Bad Ems</t>
  </si>
  <si>
    <t>Sonderbestellung Stadt Koblenz</t>
  </si>
  <si>
    <t>Leerfahrt als Lastfahrt</t>
  </si>
  <si>
    <t>Gießen - Andernach</t>
  </si>
  <si>
    <t>Mo-Fr</t>
  </si>
  <si>
    <t xml:space="preserve">Zubringer Bus </t>
  </si>
  <si>
    <t>Beginn Niederlahnstein 8 Uhr</t>
  </si>
  <si>
    <t>Beginn Ems 7.45</t>
  </si>
  <si>
    <t>Rückfahrt Nassau Ems nur FrS</t>
  </si>
  <si>
    <t>ÖPNV &amp; Schule
Rückfahrt Diez-Ems</t>
  </si>
  <si>
    <t>ÖPNV &amp; Schule
Rückfahrt Nassau-Ems</t>
  </si>
  <si>
    <t>Rückfahrt Nassau Ems nur Mo-Do S</t>
  </si>
  <si>
    <t>Sa
11.1.25
18.1.25
25.1.25
1.2.25
8.2.25</t>
  </si>
  <si>
    <t>Fr an Schultagen</t>
  </si>
  <si>
    <t>Fahrzeugtxp</t>
  </si>
  <si>
    <t>Zugnummer ab Niederlahnstein</t>
  </si>
  <si>
    <t>Gießen</t>
  </si>
  <si>
    <t>Wetzlar</t>
  </si>
  <si>
    <t>Weilburg</t>
  </si>
  <si>
    <t xml:space="preserve">7:43  </t>
  </si>
  <si>
    <t xml:space="preserve">9:43  </t>
  </si>
  <si>
    <t xml:space="preserve">11:43  </t>
  </si>
  <si>
    <t xml:space="preserve">13:43  </t>
  </si>
  <si>
    <t>Limburg (Lahn)</t>
  </si>
  <si>
    <t xml:space="preserve">Eisenbahnstr. </t>
  </si>
  <si>
    <t xml:space="preserve">5:45  </t>
  </si>
  <si>
    <t xml:space="preserve">6:38  </t>
  </si>
  <si>
    <t xml:space="preserve">7:45  </t>
  </si>
  <si>
    <t xml:space="preserve">8:45  </t>
  </si>
  <si>
    <t xml:space="preserve">9:45  </t>
  </si>
  <si>
    <t xml:space="preserve">10:45  </t>
  </si>
  <si>
    <t xml:space="preserve">11:45  </t>
  </si>
  <si>
    <t xml:space="preserve">12:45  </t>
  </si>
  <si>
    <t xml:space="preserve">13:45  </t>
  </si>
  <si>
    <t xml:space="preserve">14:45  </t>
  </si>
  <si>
    <t xml:space="preserve">15:45  </t>
  </si>
  <si>
    <t xml:space="preserve">16:45  </t>
  </si>
  <si>
    <t>Diez</t>
  </si>
  <si>
    <t xml:space="preserve">4:50  </t>
  </si>
  <si>
    <t xml:space="preserve">5:19  </t>
  </si>
  <si>
    <t xml:space="preserve">5:49  </t>
  </si>
  <si>
    <t xml:space="preserve">6:20  </t>
  </si>
  <si>
    <t xml:space="preserve">6:33  </t>
  </si>
  <si>
    <t xml:space="preserve">6:42  </t>
  </si>
  <si>
    <t xml:space="preserve">7:20  </t>
  </si>
  <si>
    <t xml:space="preserve">7:49  </t>
  </si>
  <si>
    <t xml:space="preserve">8:13  </t>
  </si>
  <si>
    <t xml:space="preserve">9:49  </t>
  </si>
  <si>
    <t xml:space="preserve">10:13  </t>
  </si>
  <si>
    <t xml:space="preserve">10:50  </t>
  </si>
  <si>
    <t xml:space="preserve">11:49  </t>
  </si>
  <si>
    <t xml:space="preserve">12:13  </t>
  </si>
  <si>
    <t xml:space="preserve">13:20  </t>
  </si>
  <si>
    <t xml:space="preserve">13:49  </t>
  </si>
  <si>
    <t xml:space="preserve">14:13  </t>
  </si>
  <si>
    <t xml:space="preserve">15:50  </t>
  </si>
  <si>
    <t xml:space="preserve">16:13  </t>
  </si>
  <si>
    <t xml:space="preserve">16:50  </t>
  </si>
  <si>
    <t>Fachingen (Lahn)</t>
  </si>
  <si>
    <t xml:space="preserve">4:53  </t>
  </si>
  <si>
    <t xml:space="preserve">5:23  </t>
  </si>
  <si>
    <t xml:space="preserve">5:53  </t>
  </si>
  <si>
    <t xml:space="preserve">6:23  </t>
  </si>
  <si>
    <t xml:space="preserve">6:46  </t>
  </si>
  <si>
    <t xml:space="preserve">7:23  </t>
  </si>
  <si>
    <t xml:space="preserve">7:53  </t>
  </si>
  <si>
    <t xml:space="preserve">8:53  </t>
  </si>
  <si>
    <t xml:space="preserve">9:53  </t>
  </si>
  <si>
    <t xml:space="preserve">10:53  </t>
  </si>
  <si>
    <t xml:space="preserve">11:53  </t>
  </si>
  <si>
    <t xml:space="preserve">12:53  </t>
  </si>
  <si>
    <t xml:space="preserve">13:23  </t>
  </si>
  <si>
    <t xml:space="preserve">13:53  </t>
  </si>
  <si>
    <t xml:space="preserve">14:53  </t>
  </si>
  <si>
    <t xml:space="preserve">16:53  </t>
  </si>
  <si>
    <t>Balduinstein</t>
  </si>
  <si>
    <t xml:space="preserve">4:57  </t>
  </si>
  <si>
    <t xml:space="preserve">5:31  </t>
  </si>
  <si>
    <t xml:space="preserve">6:01  </t>
  </si>
  <si>
    <t xml:space="preserve">6:27  </t>
  </si>
  <si>
    <t xml:space="preserve">6:40  </t>
  </si>
  <si>
    <t xml:space="preserve">6:50  </t>
  </si>
  <si>
    <t xml:space="preserve">7:27  </t>
  </si>
  <si>
    <t xml:space="preserve">8:01  </t>
  </si>
  <si>
    <t xml:space="preserve">10:01  </t>
  </si>
  <si>
    <t xml:space="preserve">12:01  </t>
  </si>
  <si>
    <t xml:space="preserve">13:27  </t>
  </si>
  <si>
    <t xml:space="preserve">14:01  </t>
  </si>
  <si>
    <t xml:space="preserve">16:57  </t>
  </si>
  <si>
    <t>Laurenburg (Lahn)</t>
  </si>
  <si>
    <t xml:space="preserve">5:04  </t>
  </si>
  <si>
    <t xml:space="preserve">5:37  </t>
  </si>
  <si>
    <t xml:space="preserve">6:07  </t>
  </si>
  <si>
    <t xml:space="preserve">6:34  </t>
  </si>
  <si>
    <t xml:space="preserve">6:56  </t>
  </si>
  <si>
    <t xml:space="preserve">7:34  </t>
  </si>
  <si>
    <t xml:space="preserve">8:07  </t>
  </si>
  <si>
    <t xml:space="preserve">10:07  </t>
  </si>
  <si>
    <t xml:space="preserve">12:07  </t>
  </si>
  <si>
    <t xml:space="preserve">13:35  </t>
  </si>
  <si>
    <t xml:space="preserve">14:07  </t>
  </si>
  <si>
    <t xml:space="preserve">17:04  </t>
  </si>
  <si>
    <t>Obernhof (Lahn)</t>
  </si>
  <si>
    <t xml:space="preserve">5:11  </t>
  </si>
  <si>
    <t xml:space="preserve">5:44  </t>
  </si>
  <si>
    <t xml:space="preserve">6:14  </t>
  </si>
  <si>
    <t xml:space="preserve">6:53  </t>
  </si>
  <si>
    <t xml:space="preserve">8:14  </t>
  </si>
  <si>
    <t xml:space="preserve">9:11  </t>
  </si>
  <si>
    <t xml:space="preserve">10:14  </t>
  </si>
  <si>
    <t xml:space="preserve">11:11  </t>
  </si>
  <si>
    <t xml:space="preserve">12:14  </t>
  </si>
  <si>
    <t xml:space="preserve">13:11  </t>
  </si>
  <si>
    <t xml:space="preserve">13:42  </t>
  </si>
  <si>
    <t xml:space="preserve">15:11  </t>
  </si>
  <si>
    <t xml:space="preserve">16:11  </t>
  </si>
  <si>
    <t xml:space="preserve">17:11  </t>
  </si>
  <si>
    <t xml:space="preserve">5:48  </t>
  </si>
  <si>
    <t xml:space="preserve">6:18  </t>
  </si>
  <si>
    <t xml:space="preserve">6:45  </t>
  </si>
  <si>
    <t xml:space="preserve">6:58  </t>
  </si>
  <si>
    <t xml:space="preserve">7:07  </t>
  </si>
  <si>
    <t xml:space="preserve">8:18  </t>
  </si>
  <si>
    <t xml:space="preserve">10:18  </t>
  </si>
  <si>
    <t xml:space="preserve">12:18  </t>
  </si>
  <si>
    <t xml:space="preserve">14:18  </t>
  </si>
  <si>
    <t xml:space="preserve">17:15  </t>
  </si>
  <si>
    <t xml:space="preserve">6:19  </t>
  </si>
  <si>
    <t xml:space="preserve">7:46  </t>
  </si>
  <si>
    <t xml:space="preserve">8:19  </t>
  </si>
  <si>
    <t xml:space="preserve">10:19  </t>
  </si>
  <si>
    <t xml:space="preserve">10:33  </t>
  </si>
  <si>
    <t xml:space="preserve">12:19  </t>
  </si>
  <si>
    <t xml:space="preserve">12:33  </t>
  </si>
  <si>
    <t xml:space="preserve">13:47  </t>
  </si>
  <si>
    <t xml:space="preserve">14:19  </t>
  </si>
  <si>
    <t xml:space="preserve">16:33  </t>
  </si>
  <si>
    <t xml:space="preserve">17:16  </t>
  </si>
  <si>
    <t>Haltestelle Hotel Lahnhof</t>
  </si>
  <si>
    <t xml:space="preserve">5:21  </t>
  </si>
  <si>
    <t xml:space="preserve">5:54  </t>
  </si>
  <si>
    <t xml:space="preserve">6:24  </t>
  </si>
  <si>
    <t xml:space="preserve">6:51  </t>
  </si>
  <si>
    <t xml:space="preserve">7:21  </t>
  </si>
  <si>
    <t xml:space="preserve">7:51  </t>
  </si>
  <si>
    <t xml:space="preserve">8:24  </t>
  </si>
  <si>
    <t xml:space="preserve">9:21  </t>
  </si>
  <si>
    <t xml:space="preserve">10:24  </t>
  </si>
  <si>
    <t xml:space="preserve">11:21  </t>
  </si>
  <si>
    <t xml:space="preserve">12:24  </t>
  </si>
  <si>
    <t xml:space="preserve">13:21  </t>
  </si>
  <si>
    <t xml:space="preserve">14:24  </t>
  </si>
  <si>
    <t xml:space="preserve">15:21  </t>
  </si>
  <si>
    <t xml:space="preserve">16:21  </t>
  </si>
  <si>
    <t xml:space="preserve">17:21  </t>
  </si>
  <si>
    <t xml:space="preserve">5:25  </t>
  </si>
  <si>
    <t xml:space="preserve">5:58  </t>
  </si>
  <si>
    <t xml:space="preserve">6:28  </t>
  </si>
  <si>
    <t xml:space="preserve">6:55  </t>
  </si>
  <si>
    <t xml:space="preserve">7:25  </t>
  </si>
  <si>
    <t xml:space="preserve">7:55  </t>
  </si>
  <si>
    <t xml:space="preserve">8:28  </t>
  </si>
  <si>
    <t xml:space="preserve">8:41  </t>
  </si>
  <si>
    <t xml:space="preserve">9:25  </t>
  </si>
  <si>
    <t xml:space="preserve">10:28  </t>
  </si>
  <si>
    <t xml:space="preserve">10:40  </t>
  </si>
  <si>
    <t xml:space="preserve">11:25  </t>
  </si>
  <si>
    <t xml:space="preserve">12:28  </t>
  </si>
  <si>
    <t xml:space="preserve">12:40  </t>
  </si>
  <si>
    <t xml:space="preserve">13:07  </t>
  </si>
  <si>
    <t xml:space="preserve">13:25  </t>
  </si>
  <si>
    <t xml:space="preserve">14:28  </t>
  </si>
  <si>
    <t xml:space="preserve">15:25  </t>
  </si>
  <si>
    <t xml:space="preserve">16:07  </t>
  </si>
  <si>
    <t xml:space="preserve">16:40  </t>
  </si>
  <si>
    <t xml:space="preserve">17:25  </t>
  </si>
  <si>
    <t xml:space="preserve">5:28  </t>
  </si>
  <si>
    <t xml:space="preserve">6:31  </t>
  </si>
  <si>
    <t xml:space="preserve">7:10  </t>
  </si>
  <si>
    <t xml:space="preserve">7:28  </t>
  </si>
  <si>
    <t xml:space="preserve">7:58  </t>
  </si>
  <si>
    <t xml:space="preserve">8:31  </t>
  </si>
  <si>
    <t xml:space="preserve">9:28  </t>
  </si>
  <si>
    <t xml:space="preserve">10:31  </t>
  </si>
  <si>
    <t xml:space="preserve">11:28  </t>
  </si>
  <si>
    <t xml:space="preserve">12:31  </t>
  </si>
  <si>
    <t xml:space="preserve">13:10  </t>
  </si>
  <si>
    <t xml:space="preserve">13:28  </t>
  </si>
  <si>
    <t xml:space="preserve">14:31  </t>
  </si>
  <si>
    <t xml:space="preserve">15:28  </t>
  </si>
  <si>
    <t xml:space="preserve">16:10  </t>
  </si>
  <si>
    <t xml:space="preserve">16:28  </t>
  </si>
  <si>
    <t xml:space="preserve">17:28  </t>
  </si>
  <si>
    <t xml:space="preserve">6:03  </t>
  </si>
  <si>
    <t xml:space="preserve">7:01  </t>
  </si>
  <si>
    <t xml:space="preserve">7:13  </t>
  </si>
  <si>
    <t xml:space="preserve">7:31  </t>
  </si>
  <si>
    <t xml:space="preserve">9:31  </t>
  </si>
  <si>
    <t xml:space="preserve">11:31  </t>
  </si>
  <si>
    <t xml:space="preserve">13:13  </t>
  </si>
  <si>
    <t xml:space="preserve">13:31  </t>
  </si>
  <si>
    <t xml:space="preserve">15:31  </t>
  </si>
  <si>
    <t xml:space="preserve">16:31  </t>
  </si>
  <si>
    <t xml:space="preserve">17:31  </t>
  </si>
  <si>
    <t xml:space="preserve">Bad Ems </t>
  </si>
  <si>
    <t>Schulzentum</t>
  </si>
  <si>
    <t>Haltestelle Erzbachstr.</t>
  </si>
  <si>
    <t xml:space="preserve">5:35  </t>
  </si>
  <si>
    <t xml:space="preserve">6:37  </t>
  </si>
  <si>
    <t xml:space="preserve">7:05  </t>
  </si>
  <si>
    <t xml:space="preserve">7:17  </t>
  </si>
  <si>
    <t xml:space="preserve">7:35  </t>
  </si>
  <si>
    <t xml:space="preserve">8:05  </t>
  </si>
  <si>
    <t xml:space="preserve">8:37  </t>
  </si>
  <si>
    <t xml:space="preserve">9:35  </t>
  </si>
  <si>
    <t xml:space="preserve">10:37  </t>
  </si>
  <si>
    <t xml:space="preserve">11:35  </t>
  </si>
  <si>
    <t xml:space="preserve">12:37  </t>
  </si>
  <si>
    <t xml:space="preserve">13:18  </t>
  </si>
  <si>
    <t xml:space="preserve">14:37  </t>
  </si>
  <si>
    <t xml:space="preserve">15:35  </t>
  </si>
  <si>
    <t xml:space="preserve">16:18  </t>
  </si>
  <si>
    <t xml:space="preserve">16:35  </t>
  </si>
  <si>
    <t xml:space="preserve">17:35  </t>
  </si>
  <si>
    <t xml:space="preserve">5:42  </t>
  </si>
  <si>
    <t xml:space="preserve">6:13  </t>
  </si>
  <si>
    <t xml:space="preserve">6:43  </t>
  </si>
  <si>
    <t xml:space="preserve">7:12  </t>
  </si>
  <si>
    <t xml:space="preserve">7:24  </t>
  </si>
  <si>
    <t xml:space="preserve">7:42  </t>
  </si>
  <si>
    <t xml:space="preserve">8:12  </t>
  </si>
  <si>
    <t xml:space="preserve">8:43  </t>
  </si>
  <si>
    <t xml:space="preserve">9:42  </t>
  </si>
  <si>
    <t xml:space="preserve">10:43  </t>
  </si>
  <si>
    <t xml:space="preserve">10:52  </t>
  </si>
  <si>
    <t xml:space="preserve">11:42  </t>
  </si>
  <si>
    <t xml:space="preserve">12:43  </t>
  </si>
  <si>
    <t xml:space="preserve">13:24  </t>
  </si>
  <si>
    <t xml:space="preserve">14:43  </t>
  </si>
  <si>
    <t xml:space="preserve">14:52  </t>
  </si>
  <si>
    <t xml:space="preserve">16:24  </t>
  </si>
  <si>
    <t xml:space="preserve">16:42  </t>
  </si>
  <si>
    <t xml:space="preserve">16:52  </t>
  </si>
  <si>
    <t xml:space="preserve">17:42  </t>
  </si>
  <si>
    <t>Taxi?</t>
  </si>
  <si>
    <t xml:space="preserve">6:44  </t>
  </si>
  <si>
    <t xml:space="preserve">Oberlahnstein  </t>
  </si>
  <si>
    <t xml:space="preserve">5:50  </t>
  </si>
  <si>
    <t xml:space="preserve">7:50  </t>
  </si>
  <si>
    <t xml:space="preserve">8:25  </t>
  </si>
  <si>
    <t xml:space="preserve">9:01  </t>
  </si>
  <si>
    <t xml:space="preserve">9:50  </t>
  </si>
  <si>
    <t xml:space="preserve">11:02  </t>
  </si>
  <si>
    <t xml:space="preserve">11:50  </t>
  </si>
  <si>
    <t xml:space="preserve">13:00  </t>
  </si>
  <si>
    <t xml:space="preserve">13:50  </t>
  </si>
  <si>
    <t xml:space="preserve">15:00  </t>
  </si>
  <si>
    <t xml:space="preserve">17:01  </t>
  </si>
  <si>
    <t xml:space="preserve">17:50  </t>
  </si>
  <si>
    <t>25. - 29.11. + 02. - 06. + 09. - 13.12.24</t>
  </si>
  <si>
    <t>Schulbus</t>
  </si>
  <si>
    <t xml:space="preserve">1 Solo </t>
  </si>
  <si>
    <t xml:space="preserve">3 Solo </t>
  </si>
  <si>
    <t>4 Solo</t>
  </si>
  <si>
    <t>Schule Nassau 8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</si>
</sst>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18">
    <font>
      <sz val="11"/>
      <color theme="1"/>
      <name val="Calibri"/>
      <family val="2"/>
      <scheme val="minor"/>
    </font>
    <font>
      <sz val="10"/>
      <color rgb="FF000000"/>
      <name val="DB Office"/>
      <family val="2"/>
    </font>
    <font>
      <b/>
      <sz val="10"/>
      <color rgb="FF000000"/>
      <name val="DB Office"/>
      <family val="2"/>
    </font>
    <font>
      <sz val="10"/>
      <color theme="1"/>
      <name val="Arial mit PPSFR-Erweiterungen"/>
      <family val="2"/>
    </font>
    <font>
      <sz val="9"/>
      <color rgb="FF000000"/>
      <name val="Arial Unicode MS"/>
      <family val="2"/>
    </font>
    <font>
      <sz val="10"/>
      <color rgb="FFFF0000"/>
      <name val="DB Office"/>
      <family val="2"/>
    </font>
    <font>
      <b/>
      <sz val="10"/>
      <color rgb="FFFF0000"/>
      <name val="DB Office"/>
      <family val="2"/>
    </font>
    <font>
      <sz val="10"/>
      <name val="DB Office"/>
      <family val="2"/>
    </font>
    <font>
      <b/>
      <sz val="10"/>
      <name val="DB Office"/>
    </font>
    <font>
      <strike/>
      <sz val="10"/>
      <color rgb="FFFF0000"/>
      <name val="DB Office"/>
      <family val="2"/>
    </font>
    <font>
      <sz val="10"/>
      <color rgb="FF00B050"/>
      <name val="DB Office"/>
      <family val="2"/>
    </font>
    <font>
      <b/>
      <sz val="10"/>
      <color rgb="FF000000"/>
      <name val="DB Office"/>
    </font>
    <font>
      <sz val="10"/>
      <color theme="1"/>
      <name val="DB Office"/>
      <family val="2"/>
    </font>
    <font>
      <u/>
      <sz val="10"/>
      <color theme="1"/>
      <name val="DB Office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1"/>
      <name val="Arial mit PPSFR-Erweiterungen"/>
      <family val="2"/>
    </font>
    <font>
      <b/>
      <sz val="10"/>
      <name val="DB Office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NumberFormat="1" applyFont="1" applyFill="1" applyAlignment="1" applyProtection="1">
      <alignment horizontal="left" vertical="top"/>
    </xf>
    <xf numFmtId="0" fontId="1" fillId="0" borderId="0" xfId="0" applyNumberFormat="1" applyFont="1" applyFill="1" applyAlignment="1" applyProtection="1">
      <alignment horizontal="center" vertical="top"/>
    </xf>
    <xf numFmtId="0" fontId="1" fillId="2" borderId="0" xfId="0" applyNumberFormat="1" applyFont="1" applyFill="1" applyAlignment="1" applyProtection="1">
      <alignment horizontal="left" vertical="top"/>
    </xf>
    <xf numFmtId="0" fontId="1" fillId="0" borderId="0" xfId="0" applyNumberFormat="1" applyFont="1" applyFill="1" applyAlignment="1" applyProtection="1"/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/>
    <xf numFmtId="0" fontId="6" fillId="0" borderId="1" xfId="0" applyFont="1" applyBorder="1"/>
    <xf numFmtId="0" fontId="1" fillId="0" borderId="1" xfId="0" applyNumberFormat="1" applyFont="1" applyBorder="1" applyAlignment="1">
      <alignment horizont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6" borderId="4" xfId="0" applyNumberFormat="1" applyFont="1" applyFill="1" applyBorder="1" applyAlignment="1" applyProtection="1"/>
    <xf numFmtId="0" fontId="5" fillId="0" borderId="1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0" xfId="0" applyNumberFormat="1" applyFont="1" applyFill="1" applyAlignment="1" applyProtection="1"/>
    <xf numFmtId="164" fontId="1" fillId="0" borderId="5" xfId="0" applyNumberFormat="1" applyFont="1" applyBorder="1" applyAlignment="1">
      <alignment horizontal="right"/>
    </xf>
    <xf numFmtId="0" fontId="1" fillId="0" borderId="6" xfId="0" applyFont="1" applyBorder="1"/>
    <xf numFmtId="0" fontId="5" fillId="7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right"/>
    </xf>
    <xf numFmtId="164" fontId="7" fillId="5" borderId="7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9" fillId="5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right"/>
    </xf>
    <xf numFmtId="164" fontId="10" fillId="5" borderId="7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right"/>
    </xf>
    <xf numFmtId="20" fontId="9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5" fillId="7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20" fontId="9" fillId="0" borderId="1" xfId="0" applyNumberFormat="1" applyFont="1" applyBorder="1" applyAlignment="1">
      <alignment horizontal="right"/>
    </xf>
    <xf numFmtId="20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164" fontId="9" fillId="5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9" fillId="5" borderId="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/>
    </xf>
    <xf numFmtId="0" fontId="5" fillId="7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right"/>
    </xf>
    <xf numFmtId="164" fontId="7" fillId="5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4" fontId="9" fillId="5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164" fontId="10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1" fillId="0" borderId="10" xfId="0" applyNumberFormat="1" applyFont="1" applyFill="1" applyBorder="1" applyAlignment="1" applyProtection="1"/>
    <xf numFmtId="164" fontId="9" fillId="0" borderId="1" xfId="0" applyNumberFormat="1" applyFont="1" applyFill="1" applyBorder="1" applyAlignment="1" applyProtection="1">
      <alignment horizontal="right"/>
    </xf>
    <xf numFmtId="164" fontId="9" fillId="7" borderId="1" xfId="0" applyNumberFormat="1" applyFont="1" applyFill="1" applyBorder="1" applyAlignment="1" applyProtection="1">
      <alignment horizontal="right"/>
    </xf>
    <xf numFmtId="164" fontId="1" fillId="0" borderId="6" xfId="0" applyNumberFormat="1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</xf>
    <xf numFmtId="20" fontId="7" fillId="0" borderId="1" xfId="0" applyNumberFormat="1" applyFont="1" applyBorder="1" applyAlignment="1">
      <alignment horizontal="center"/>
    </xf>
    <xf numFmtId="164" fontId="7" fillId="7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top"/>
    </xf>
    <xf numFmtId="0" fontId="1" fillId="0" borderId="3" xfId="0" applyFont="1" applyBorder="1" applyAlignment="1">
      <alignment horizontal="right"/>
    </xf>
    <xf numFmtId="164" fontId="7" fillId="7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top"/>
    </xf>
    <xf numFmtId="0" fontId="1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0" fontId="1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1" fillId="7" borderId="0" xfId="0" applyNumberFormat="1" applyFont="1" applyFill="1" applyAlignment="1" applyProtection="1"/>
    <xf numFmtId="0" fontId="1" fillId="7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1" fillId="8" borderId="0" xfId="0" applyNumberFormat="1" applyFont="1" applyFill="1" applyAlignment="1" applyProtection="1">
      <alignment wrapText="1"/>
    </xf>
    <xf numFmtId="0" fontId="1" fillId="2" borderId="0" xfId="0" applyNumberFormat="1" applyFont="1" applyFill="1" applyAlignment="1" applyProtection="1">
      <alignment wrapText="1"/>
    </xf>
    <xf numFmtId="164" fontId="2" fillId="0" borderId="0" xfId="0" applyNumberFormat="1" applyFont="1" applyFill="1" applyAlignment="1" applyProtection="1"/>
    <xf numFmtId="0" fontId="1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NumberFormat="1" applyFont="1" applyFill="1" applyAlignment="1" applyProtection="1">
      <alignment wrapText="1"/>
    </xf>
    <xf numFmtId="0" fontId="1" fillId="9" borderId="0" xfId="0" applyNumberFormat="1" applyFont="1" applyFill="1" applyAlignment="1" applyProtection="1">
      <alignment wrapText="1"/>
    </xf>
    <xf numFmtId="0" fontId="1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center" wrapText="1"/>
    </xf>
    <xf numFmtId="0" fontId="3" fillId="9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  <xf numFmtId="0" fontId="7" fillId="9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right" wrapText="1"/>
    </xf>
    <xf numFmtId="0" fontId="1" fillId="0" borderId="2" xfId="0" applyNumberFormat="1" applyFont="1" applyFill="1" applyBorder="1" applyAlignment="1" applyProtection="1">
      <alignment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/>
    </xf>
    <xf numFmtId="0" fontId="1" fillId="6" borderId="4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left" vertical="top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wrapText="1"/>
    </xf>
    <xf numFmtId="0" fontId="7" fillId="9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164" fontId="1" fillId="0" borderId="0" xfId="0" applyNumberFormat="1" applyFont="1" applyFill="1" applyAlignment="1" applyProtection="1">
      <alignment horizontal="right"/>
    </xf>
    <xf numFmtId="0" fontId="1" fillId="0" borderId="8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>
      <alignment horizontal="left" vertical="top"/>
    </xf>
    <xf numFmtId="0" fontId="12" fillId="7" borderId="4" xfId="0" applyFont="1" applyFill="1" applyBorder="1" applyAlignment="1">
      <alignment horizontal="center" wrapText="1"/>
    </xf>
    <xf numFmtId="164" fontId="1" fillId="0" borderId="8" xfId="0" applyNumberFormat="1" applyFont="1" applyFill="1" applyBorder="1" applyAlignment="1" applyProtection="1">
      <alignment horizontal="center"/>
    </xf>
    <xf numFmtId="0" fontId="12" fillId="7" borderId="7" xfId="0" applyFont="1" applyFill="1" applyBorder="1" applyAlignment="1">
      <alignment horizontal="center" wrapText="1"/>
    </xf>
    <xf numFmtId="164" fontId="1" fillId="0" borderId="8" xfId="0" applyNumberFormat="1" applyFont="1" applyFill="1" applyBorder="1" applyAlignment="1" applyProtection="1">
      <alignment horizontal="right"/>
    </xf>
    <xf numFmtId="0" fontId="12" fillId="2" borderId="4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left" vertical="top"/>
    </xf>
    <xf numFmtId="164" fontId="12" fillId="7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right"/>
    </xf>
    <xf numFmtId="164" fontId="13" fillId="7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right"/>
    </xf>
    <xf numFmtId="164" fontId="13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right"/>
    </xf>
    <xf numFmtId="0" fontId="5" fillId="7" borderId="11" xfId="0" applyFont="1" applyFill="1" applyBorder="1" applyAlignment="1">
      <alignment horizontal="left" vertical="top"/>
    </xf>
    <xf numFmtId="164" fontId="7" fillId="7" borderId="8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 applyProtection="1">
      <alignment horizontal="right"/>
    </xf>
    <xf numFmtId="164" fontId="9" fillId="0" borderId="8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left" vertical="top"/>
    </xf>
    <xf numFmtId="164" fontId="7" fillId="7" borderId="1" xfId="0" applyNumberFormat="1" applyFont="1" applyFill="1" applyBorder="1" applyAlignment="1">
      <alignment horizontal="center" vertical="center"/>
    </xf>
    <xf numFmtId="164" fontId="7" fillId="7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 applyProtection="1">
      <alignment horizontal="right"/>
    </xf>
    <xf numFmtId="0" fontId="1" fillId="0" borderId="12" xfId="0" applyNumberFormat="1" applyFont="1" applyFill="1" applyBorder="1" applyAlignment="1" applyProtection="1"/>
    <xf numFmtId="164" fontId="9" fillId="0" borderId="8" xfId="0" applyNumberFormat="1" applyFont="1" applyFill="1" applyBorder="1" applyAlignment="1" applyProtection="1">
      <alignment horizontal="center"/>
    </xf>
    <xf numFmtId="164" fontId="7" fillId="5" borderId="11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64" fontId="7" fillId="7" borderId="1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left" vertical="top"/>
    </xf>
    <xf numFmtId="164" fontId="9" fillId="0" borderId="4" xfId="0" applyNumberFormat="1" applyFont="1" applyFill="1" applyBorder="1" applyAlignment="1" applyProtection="1">
      <alignment horizontal="center"/>
    </xf>
    <xf numFmtId="164" fontId="9" fillId="0" borderId="4" xfId="0" applyNumberFormat="1" applyFont="1" applyFill="1" applyBorder="1" applyAlignment="1" applyProtection="1">
      <alignment horizontal="right"/>
    </xf>
    <xf numFmtId="164" fontId="7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7" fillId="7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 applyProtection="1"/>
    <xf numFmtId="0" fontId="5" fillId="7" borderId="7" xfId="0" applyFont="1" applyFill="1" applyBorder="1" applyAlignment="1">
      <alignment horizontal="left" vertical="top"/>
    </xf>
    <xf numFmtId="164" fontId="7" fillId="7" borderId="7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right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 applyProtection="1">
      <alignment horizontal="right"/>
    </xf>
    <xf numFmtId="164" fontId="9" fillId="0" borderId="1" xfId="0" applyNumberFormat="1" applyFont="1" applyFill="1" applyBorder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6" borderId="1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</xf>
    <xf numFmtId="0" fontId="9" fillId="5" borderId="1" xfId="0" applyFont="1" applyFill="1" applyBorder="1" applyAlignment="1">
      <alignment horizontal="center" vertical="center" wrapText="1"/>
    </xf>
    <xf numFmtId="20" fontId="1" fillId="0" borderId="0" xfId="0" applyNumberFormat="1" applyFont="1" applyFill="1" applyAlignment="1" applyProtection="1"/>
    <xf numFmtId="0" fontId="12" fillId="0" borderId="10" xfId="0" applyNumberFormat="1" applyFont="1" applyFill="1" applyBorder="1" applyAlignment="1" applyProtection="1"/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right"/>
    </xf>
    <xf numFmtId="0" fontId="1" fillId="0" borderId="14" xfId="0" applyNumberFormat="1" applyFont="1" applyFill="1" applyBorder="1" applyAlignment="1" applyProtection="1"/>
    <xf numFmtId="164" fontId="9" fillId="0" borderId="2" xfId="0" applyNumberFormat="1" applyFont="1" applyFill="1" applyBorder="1" applyAlignment="1" applyProtection="1">
      <alignment horizontal="center"/>
    </xf>
    <xf numFmtId="164" fontId="7" fillId="0" borderId="2" xfId="0" applyNumberFormat="1" applyFont="1" applyFill="1" applyBorder="1" applyAlignment="1" applyProtection="1">
      <alignment horizontal="right"/>
    </xf>
    <xf numFmtId="164" fontId="9" fillId="2" borderId="2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/>
    <xf numFmtId="0" fontId="5" fillId="7" borderId="15" xfId="0" applyFont="1" applyFill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top"/>
    </xf>
    <xf numFmtId="164" fontId="1" fillId="0" borderId="16" xfId="0" applyNumberFormat="1" applyFont="1" applyFill="1" applyBorder="1" applyAlignment="1" applyProtection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 applyProtection="1">
      <alignment horizontal="right"/>
    </xf>
    <xf numFmtId="0" fontId="9" fillId="5" borderId="15" xfId="0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 applyProtection="1">
      <alignment horizontal="right"/>
    </xf>
    <xf numFmtId="0" fontId="7" fillId="5" borderId="15" xfId="0" applyFont="1" applyFill="1" applyBorder="1" applyAlignment="1">
      <alignment horizontal="center" vertical="center" wrapText="1"/>
    </xf>
    <xf numFmtId="164" fontId="12" fillId="0" borderId="15" xfId="0" applyNumberFormat="1" applyFont="1" applyFill="1" applyBorder="1" applyAlignment="1" applyProtection="1">
      <alignment horizontal="right"/>
    </xf>
    <xf numFmtId="0" fontId="7" fillId="2" borderId="15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right"/>
    </xf>
    <xf numFmtId="164" fontId="9" fillId="0" borderId="15" xfId="0" applyNumberFormat="1" applyFont="1" applyFill="1" applyBorder="1" applyAlignment="1" applyProtection="1">
      <alignment horizontal="right"/>
    </xf>
    <xf numFmtId="0" fontId="7" fillId="7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right"/>
    </xf>
    <xf numFmtId="0" fontId="1" fillId="7" borderId="0" xfId="0" applyNumberFormat="1" applyFont="1" applyFill="1" applyBorder="1" applyAlignment="1" applyProtection="1">
      <alignment horizontal="left" vertical="top"/>
    </xf>
    <xf numFmtId="0" fontId="1" fillId="7" borderId="0" xfId="0" applyNumberFormat="1" applyFont="1" applyFill="1" applyBorder="1" applyAlignment="1" applyProtection="1">
      <alignment horizontal="center"/>
    </xf>
    <xf numFmtId="0" fontId="1" fillId="7" borderId="0" xfId="0" applyNumberFormat="1" applyFont="1" applyFill="1" applyBorder="1" applyAlignment="1" applyProtection="1"/>
    <xf numFmtId="20" fontId="1" fillId="7" borderId="0" xfId="0" applyNumberFormat="1" applyFont="1" applyFill="1" applyBorder="1" applyAlignment="1" applyProtection="1"/>
    <xf numFmtId="164" fontId="1" fillId="7" borderId="0" xfId="0" applyNumberFormat="1" applyFont="1" applyFill="1" applyBorder="1" applyAlignment="1" applyProtection="1"/>
    <xf numFmtId="0" fontId="3" fillId="7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 applyProtection="1"/>
    <xf numFmtId="0" fontId="7" fillId="7" borderId="0" xfId="0" applyFont="1" applyFill="1" applyBorder="1" applyAlignment="1">
      <alignment horizontal="center" vertical="center" wrapText="1"/>
    </xf>
    <xf numFmtId="0" fontId="1" fillId="7" borderId="0" xfId="0" applyNumberFormat="1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>
      <alignment horizontal="center" wrapText="1"/>
    </xf>
    <xf numFmtId="0" fontId="5" fillId="7" borderId="0" xfId="0" applyNumberFormat="1" applyFont="1" applyFill="1" applyBorder="1" applyAlignment="1" applyProtection="1">
      <alignment horizontal="left" vertical="top"/>
    </xf>
    <xf numFmtId="164" fontId="12" fillId="7" borderId="0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 applyProtection="1"/>
    <xf numFmtId="164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5" fillId="7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right"/>
    </xf>
    <xf numFmtId="0" fontId="2" fillId="10" borderId="8" xfId="0" applyFont="1" applyFill="1" applyBorder="1" applyAlignment="1">
      <alignment horizontal="right"/>
    </xf>
    <xf numFmtId="0" fontId="2" fillId="10" borderId="0" xfId="0" applyNumberFormat="1" applyFont="1" applyFill="1" applyAlignment="1" applyProtection="1"/>
    <xf numFmtId="0" fontId="11" fillId="0" borderId="0" xfId="0" applyFont="1"/>
    <xf numFmtId="164" fontId="9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right"/>
    </xf>
    <xf numFmtId="164" fontId="7" fillId="11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right"/>
    </xf>
    <xf numFmtId="164" fontId="9" fillId="11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right"/>
    </xf>
    <xf numFmtId="164" fontId="7" fillId="11" borderId="2" xfId="0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right"/>
    </xf>
    <xf numFmtId="164" fontId="9" fillId="11" borderId="8" xfId="0" applyNumberFormat="1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right"/>
    </xf>
    <xf numFmtId="0" fontId="9" fillId="11" borderId="8" xfId="0" applyFont="1" applyFill="1" applyBorder="1" applyAlignment="1">
      <alignment horizontal="right"/>
    </xf>
    <xf numFmtId="164" fontId="7" fillId="11" borderId="8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right"/>
    </xf>
    <xf numFmtId="164" fontId="9" fillId="11" borderId="1" xfId="0" applyNumberFormat="1" applyFont="1" applyFill="1" applyBorder="1" applyAlignment="1" applyProtection="1">
      <alignment horizontal="right"/>
    </xf>
    <xf numFmtId="164" fontId="17" fillId="10" borderId="8" xfId="0" applyNumberFormat="1" applyFont="1" applyFill="1" applyBorder="1" applyAlignment="1">
      <alignment horizontal="center" vertical="center" wrapText="1"/>
    </xf>
    <xf numFmtId="164" fontId="17" fillId="10" borderId="4" xfId="0" applyNumberFormat="1" applyFont="1" applyFill="1" applyBorder="1" applyAlignment="1">
      <alignment horizontal="center" vertical="center" wrapText="1"/>
    </xf>
    <xf numFmtId="164" fontId="17" fillId="10" borderId="7" xfId="0" applyNumberFormat="1" applyFont="1" applyFill="1" applyBorder="1" applyAlignment="1">
      <alignment horizontal="center" vertical="center" wrapText="1"/>
    </xf>
    <xf numFmtId="164" fontId="17" fillId="10" borderId="2" xfId="0" applyNumberFormat="1" applyFont="1" applyFill="1" applyBorder="1" applyAlignment="1">
      <alignment horizontal="center" vertical="center" wrapText="1"/>
    </xf>
    <xf numFmtId="164" fontId="17" fillId="10" borderId="1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top"/>
    </xf>
    <xf numFmtId="0" fontId="2" fillId="0" borderId="0" xfId="0" applyNumberFormat="1" applyFont="1" applyFill="1" applyAlignment="1" applyProtection="1"/>
    <xf numFmtId="0" fontId="1" fillId="12" borderId="0" xfId="0" applyFont="1" applyFill="1" applyAlignment="1">
      <alignment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vdc01\daten\36\Just%20Ewa\Bauma&#223;nahmen\Baustellen%20Laufende\SPNV%20Nord\Schulplanung%20Busse_Phase%203-%20Neue%20Pla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KO-FL"/>
      <sheetName val="FL-KKO"/>
    </sheetNames>
    <sheetDataSet>
      <sheetData sheetId="0">
        <row r="17">
          <cell r="A17">
            <v>8.3333333333333332E-3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18"/>
  <sheetViews>
    <sheetView workbookViewId="0">
      <selection activeCell="CC19" sqref="CC19"/>
    </sheetView>
  </sheetViews>
  <sheetFormatPr baseColWidth="10" defaultColWidth="9.140625" defaultRowHeight="12.75"/>
  <cols>
    <col min="1" max="1" width="9.140625" style="5" customWidth="1"/>
    <col min="2" max="2" width="31.28515625" style="5" bestFit="1" customWidth="1"/>
    <col min="3" max="3" width="24.85546875" style="5" customWidth="1"/>
    <col min="4" max="4" width="9.140625" style="5" hidden="1" customWidth="1"/>
    <col min="5" max="5" width="14.140625" style="5" hidden="1" customWidth="1"/>
    <col min="6" max="6" width="15.140625" style="5" hidden="1" customWidth="1"/>
    <col min="7" max="7" width="12.28515625" style="5" hidden="1" customWidth="1"/>
    <col min="8" max="8" width="15.5703125" style="5" hidden="1" customWidth="1"/>
    <col min="9" max="9" width="12.7109375" style="133" hidden="1" customWidth="1"/>
    <col min="10" max="10" width="16" style="5" hidden="1" customWidth="1"/>
    <col min="11" max="11" width="10.28515625" style="134" customWidth="1"/>
    <col min="12" max="12" width="14.42578125" style="5" hidden="1" customWidth="1"/>
    <col min="13" max="13" width="8.7109375" style="5" hidden="1" customWidth="1"/>
    <col min="14" max="14" width="9.140625" style="5" hidden="1" customWidth="1"/>
    <col min="15" max="15" width="15" style="5" hidden="1" customWidth="1"/>
    <col min="16" max="16" width="0.28515625" style="5" hidden="1" customWidth="1"/>
    <col min="17" max="19" width="15" style="5" hidden="1" customWidth="1"/>
    <col min="20" max="20" width="0.28515625" style="5" hidden="1" customWidth="1"/>
    <col min="21" max="21" width="15" style="5" hidden="1" customWidth="1"/>
    <col min="22" max="22" width="8.140625" style="5" customWidth="1"/>
    <col min="23" max="23" width="16.28515625" style="5" hidden="1" customWidth="1"/>
    <col min="24" max="24" width="15.7109375" style="5" hidden="1" customWidth="1"/>
    <col min="25" max="25" width="15.28515625" style="5" hidden="1" customWidth="1"/>
    <col min="26" max="26" width="11.5703125" style="5" hidden="1" customWidth="1"/>
    <col min="27" max="27" width="14.42578125" style="5" hidden="1" customWidth="1"/>
    <col min="28" max="28" width="0.140625" style="5" customWidth="1"/>
    <col min="29" max="35" width="9.140625" style="5" hidden="1" customWidth="1"/>
    <col min="36" max="36" width="9.5703125" style="5" hidden="1" customWidth="1"/>
    <col min="37" max="44" width="9.140625" style="5" hidden="1" customWidth="1"/>
    <col min="45" max="45" width="12.42578125" style="5" hidden="1" customWidth="1"/>
    <col min="46" max="46" width="9.5703125" style="5" hidden="1" customWidth="1"/>
    <col min="47" max="47" width="9.140625" style="5" hidden="1" customWidth="1"/>
    <col min="48" max="48" width="9.5703125" style="5" hidden="1" customWidth="1"/>
    <col min="49" max="49" width="9.140625" style="5" hidden="1" customWidth="1"/>
    <col min="50" max="50" width="9.140625" style="134" customWidth="1"/>
    <col min="51" max="51" width="9.140625" style="5" hidden="1" customWidth="1"/>
    <col min="52" max="52" width="12" style="318" customWidth="1"/>
    <col min="53" max="53" width="0.140625" style="5" customWidth="1"/>
    <col min="54" max="56" width="15" style="5" hidden="1" customWidth="1"/>
    <col min="57" max="57" width="13.7109375" style="5" hidden="1" customWidth="1"/>
    <col min="58" max="58" width="15" style="5" hidden="1" customWidth="1"/>
    <col min="59" max="59" width="20.140625" style="5" hidden="1" customWidth="1"/>
    <col min="60" max="60" width="19.42578125" style="5" hidden="1" customWidth="1"/>
    <col min="61" max="61" width="9.5703125" style="5" hidden="1" customWidth="1"/>
    <col min="62" max="62" width="9.140625" style="5" hidden="1" customWidth="1"/>
    <col min="63" max="63" width="12.85546875" style="318" customWidth="1"/>
    <col min="64" max="66" width="9.140625" style="5" hidden="1" customWidth="1"/>
    <col min="67" max="67" width="9" style="5" customWidth="1"/>
    <col min="68" max="68" width="0.42578125" style="5" hidden="1" customWidth="1"/>
    <col min="69" max="69" width="13" style="5" hidden="1" customWidth="1"/>
    <col min="70" max="70" width="9.28515625" style="5" hidden="1" customWidth="1"/>
    <col min="71" max="72" width="9.140625" style="5" hidden="1" customWidth="1"/>
    <col min="73" max="73" width="14.140625" style="318" customWidth="1"/>
    <col min="74" max="74" width="0.140625" style="5" customWidth="1"/>
    <col min="75" max="16384" width="9.140625" style="5"/>
  </cols>
  <sheetData>
    <row r="1" spans="1:112">
      <c r="A1" s="1"/>
      <c r="B1" s="1"/>
      <c r="C1" s="1"/>
      <c r="D1" s="1"/>
      <c r="E1" s="2"/>
      <c r="F1" s="2"/>
      <c r="G1" s="2"/>
      <c r="H1" s="2"/>
      <c r="I1" s="3"/>
      <c r="J1" s="2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4"/>
      <c r="AY1" s="2"/>
      <c r="AZ1" s="317"/>
      <c r="BA1" s="2"/>
      <c r="BB1" s="2"/>
      <c r="BC1" s="2"/>
      <c r="BD1" s="2"/>
      <c r="BE1" s="2"/>
      <c r="BF1" s="2"/>
      <c r="BG1" s="2"/>
      <c r="BH1" s="2"/>
      <c r="BI1" s="2"/>
      <c r="BJ1" s="2"/>
      <c r="BK1" s="317"/>
      <c r="BL1" s="2"/>
      <c r="BM1" s="2"/>
      <c r="BN1" s="2"/>
      <c r="BO1" s="2"/>
      <c r="BP1" s="2"/>
      <c r="BQ1" s="2"/>
      <c r="BR1" s="2"/>
      <c r="BS1" s="2"/>
      <c r="BT1" s="2"/>
      <c r="BU1" s="317"/>
      <c r="BV1" s="2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ht="54" customHeight="1">
      <c r="A2" s="6" t="s">
        <v>0</v>
      </c>
      <c r="B2" s="1"/>
      <c r="C2" s="1"/>
      <c r="D2" s="1"/>
      <c r="E2" s="1"/>
      <c r="F2" s="1"/>
      <c r="G2" s="1"/>
      <c r="H2" s="1"/>
      <c r="I2" s="7"/>
      <c r="J2" s="1"/>
      <c r="K2" s="8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9" t="s">
        <v>507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0"/>
      <c r="AI2" s="1"/>
      <c r="AJ2" s="1"/>
      <c r="AK2" s="1"/>
      <c r="AL2" s="1"/>
      <c r="AM2" s="1"/>
      <c r="AN2" s="1"/>
      <c r="AO2" s="1"/>
      <c r="AP2" s="1"/>
      <c r="AQ2" s="1"/>
      <c r="AR2" s="11" t="s">
        <v>2</v>
      </c>
      <c r="AS2" s="1"/>
      <c r="AT2" s="1"/>
      <c r="AU2" s="1"/>
      <c r="AV2" s="1"/>
      <c r="AW2" s="1"/>
      <c r="AX2" s="8" t="s">
        <v>3</v>
      </c>
      <c r="AY2" s="12" t="s">
        <v>4</v>
      </c>
      <c r="AZ2" s="285" t="s">
        <v>5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285" t="s">
        <v>5</v>
      </c>
      <c r="BL2" s="12" t="s">
        <v>4</v>
      </c>
      <c r="BM2" s="1"/>
      <c r="BN2" s="1"/>
      <c r="BO2" s="12" t="s">
        <v>3</v>
      </c>
      <c r="BP2" s="1"/>
      <c r="BQ2" s="1"/>
      <c r="BR2" s="13"/>
      <c r="BS2" s="1"/>
      <c r="BT2" s="13"/>
      <c r="BU2" s="285" t="s">
        <v>5</v>
      </c>
      <c r="BV2" s="12" t="s">
        <v>4</v>
      </c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</row>
    <row r="3" spans="1:112" ht="16.5" customHeight="1">
      <c r="A3" s="1"/>
      <c r="B3" s="14" t="s">
        <v>6</v>
      </c>
      <c r="C3" s="15"/>
      <c r="D3" s="16" t="s">
        <v>7</v>
      </c>
      <c r="E3" s="17" t="s">
        <v>8</v>
      </c>
      <c r="F3" s="16" t="s">
        <v>9</v>
      </c>
      <c r="G3" s="17" t="s">
        <v>10</v>
      </c>
      <c r="H3" s="17" t="s">
        <v>10</v>
      </c>
      <c r="I3" s="16" t="s">
        <v>9</v>
      </c>
      <c r="J3" s="17" t="s">
        <v>10</v>
      </c>
      <c r="K3" s="18" t="s">
        <v>10</v>
      </c>
      <c r="L3" s="16" t="s">
        <v>9</v>
      </c>
      <c r="M3" s="17" t="s">
        <v>10</v>
      </c>
      <c r="N3" s="16" t="s">
        <v>11</v>
      </c>
      <c r="O3" s="17" t="s">
        <v>10</v>
      </c>
      <c r="P3" s="16" t="s">
        <v>9</v>
      </c>
      <c r="Q3" s="17" t="s">
        <v>10</v>
      </c>
      <c r="R3" s="17" t="s">
        <v>10</v>
      </c>
      <c r="S3" s="16" t="s">
        <v>9</v>
      </c>
      <c r="T3" s="17" t="s">
        <v>10</v>
      </c>
      <c r="U3" s="17" t="s">
        <v>10</v>
      </c>
      <c r="V3" s="19" t="s">
        <v>10</v>
      </c>
      <c r="W3" s="16" t="s">
        <v>9</v>
      </c>
      <c r="X3" s="17" t="s">
        <v>10</v>
      </c>
      <c r="Y3" s="17" t="s">
        <v>10</v>
      </c>
      <c r="Z3" s="16" t="s">
        <v>9</v>
      </c>
      <c r="AA3" s="17" t="s">
        <v>10</v>
      </c>
      <c r="AB3" s="17" t="s">
        <v>10</v>
      </c>
      <c r="AC3" s="17" t="s">
        <v>10</v>
      </c>
      <c r="AD3" s="16" t="s">
        <v>11</v>
      </c>
      <c r="AE3" s="16" t="s">
        <v>9</v>
      </c>
      <c r="AF3" s="17" t="s">
        <v>10</v>
      </c>
      <c r="AG3" s="17" t="s">
        <v>10</v>
      </c>
      <c r="AH3" s="16" t="s">
        <v>9</v>
      </c>
      <c r="AI3" s="17" t="s">
        <v>10</v>
      </c>
      <c r="AJ3" s="17" t="s">
        <v>10</v>
      </c>
      <c r="AK3" s="16" t="s">
        <v>11</v>
      </c>
      <c r="AL3" s="17" t="s">
        <v>10</v>
      </c>
      <c r="AM3" s="16" t="s">
        <v>9</v>
      </c>
      <c r="AN3" s="17" t="s">
        <v>10</v>
      </c>
      <c r="AO3" s="17" t="s">
        <v>10</v>
      </c>
      <c r="AP3" s="16" t="s">
        <v>9</v>
      </c>
      <c r="AQ3" s="17" t="s">
        <v>10</v>
      </c>
      <c r="AR3" s="16" t="s">
        <v>9</v>
      </c>
      <c r="AS3" s="17" t="s">
        <v>10</v>
      </c>
      <c r="AT3" s="17" t="s">
        <v>10</v>
      </c>
      <c r="AU3" s="16" t="s">
        <v>11</v>
      </c>
      <c r="AV3" s="17" t="s">
        <v>10</v>
      </c>
      <c r="AW3" s="16" t="s">
        <v>9</v>
      </c>
      <c r="AX3" s="18" t="s">
        <v>10</v>
      </c>
      <c r="AY3" s="19" t="s">
        <v>10</v>
      </c>
      <c r="AZ3" s="286" t="s">
        <v>10</v>
      </c>
      <c r="BA3" s="17" t="s">
        <v>10</v>
      </c>
      <c r="BB3" s="16" t="s">
        <v>9</v>
      </c>
      <c r="BC3" s="17" t="s">
        <v>10</v>
      </c>
      <c r="BD3" s="16" t="s">
        <v>9</v>
      </c>
      <c r="BE3" s="17" t="s">
        <v>10</v>
      </c>
      <c r="BF3" s="17" t="s">
        <v>10</v>
      </c>
      <c r="BG3" s="17" t="s">
        <v>10</v>
      </c>
      <c r="BH3" s="16" t="s">
        <v>9</v>
      </c>
      <c r="BI3" s="17" t="s">
        <v>10</v>
      </c>
      <c r="BJ3" s="16" t="s">
        <v>11</v>
      </c>
      <c r="BK3" s="286" t="s">
        <v>10</v>
      </c>
      <c r="BL3" s="19" t="s">
        <v>10</v>
      </c>
      <c r="BM3" s="17" t="s">
        <v>10</v>
      </c>
      <c r="BN3" s="16" t="s">
        <v>9</v>
      </c>
      <c r="BO3" s="19" t="s">
        <v>10</v>
      </c>
      <c r="BP3" s="16" t="s">
        <v>9</v>
      </c>
      <c r="BQ3" s="20" t="s">
        <v>10</v>
      </c>
      <c r="BR3" s="21" t="s">
        <v>11</v>
      </c>
      <c r="BS3" s="17" t="s">
        <v>10</v>
      </c>
      <c r="BT3" s="22"/>
      <c r="BU3" s="286" t="s">
        <v>10</v>
      </c>
      <c r="BV3" s="19" t="s">
        <v>10</v>
      </c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spans="1:112">
      <c r="A4" s="1"/>
      <c r="B4" s="14" t="s">
        <v>12</v>
      </c>
      <c r="C4" s="23" t="s">
        <v>13</v>
      </c>
      <c r="D4" s="24">
        <v>71757</v>
      </c>
      <c r="E4" s="25">
        <v>12641</v>
      </c>
      <c r="F4" s="24">
        <v>12641</v>
      </c>
      <c r="G4" s="26" t="e">
        <f>IF(G7=#REF!,F4-1000,"Achtung")</f>
        <v>#REF!</v>
      </c>
      <c r="H4" s="26">
        <v>12601</v>
      </c>
      <c r="I4" s="24">
        <v>12601</v>
      </c>
      <c r="J4" s="26">
        <v>12603</v>
      </c>
      <c r="K4" s="27">
        <v>12901</v>
      </c>
      <c r="L4" s="16">
        <v>12603</v>
      </c>
      <c r="M4" s="26">
        <v>4281</v>
      </c>
      <c r="N4" s="24">
        <v>4281</v>
      </c>
      <c r="O4" s="25">
        <v>12605</v>
      </c>
      <c r="P4" s="24">
        <v>12605</v>
      </c>
      <c r="Q4" s="26">
        <v>12605</v>
      </c>
      <c r="R4" s="25">
        <v>12605</v>
      </c>
      <c r="S4" s="24">
        <v>12605</v>
      </c>
      <c r="T4" s="26">
        <v>12605</v>
      </c>
      <c r="U4" s="26" t="e">
        <f>IF(U7=#REF!,S4-1000,"Achtung")</f>
        <v>#REF!</v>
      </c>
      <c r="V4" s="28">
        <v>12903</v>
      </c>
      <c r="W4" s="24">
        <v>12643</v>
      </c>
      <c r="X4" s="26">
        <v>12643</v>
      </c>
      <c r="Y4" s="26">
        <v>12643</v>
      </c>
      <c r="Z4" s="24">
        <v>12607</v>
      </c>
      <c r="AA4" s="26">
        <v>12607</v>
      </c>
      <c r="AB4" s="26" t="e">
        <f>IF(AB7=#REF!,AA4-1000,"Achtung")</f>
        <v>#REF!</v>
      </c>
      <c r="AC4" s="26">
        <v>4283</v>
      </c>
      <c r="AD4" s="24">
        <v>4283</v>
      </c>
      <c r="AE4" s="24">
        <v>12609</v>
      </c>
      <c r="AF4" s="26" t="e">
        <f>IF(AF7=#REF!,AE4-1000,"Achtung")</f>
        <v>#REF!</v>
      </c>
      <c r="AG4" s="26">
        <v>12611</v>
      </c>
      <c r="AH4" s="24">
        <v>12611</v>
      </c>
      <c r="AI4" s="26" t="e">
        <f>IF(AI7=#REF!,AH4-1000,"Achtung")</f>
        <v>#REF!</v>
      </c>
      <c r="AJ4" s="26">
        <v>4285</v>
      </c>
      <c r="AK4" s="24">
        <v>4285</v>
      </c>
      <c r="AL4" s="25">
        <v>12613</v>
      </c>
      <c r="AM4" s="24">
        <v>12613</v>
      </c>
      <c r="AN4" s="26" t="e">
        <f>IF(AN7=#REF!,AM4-1000,"Achtung")</f>
        <v>#REF!</v>
      </c>
      <c r="AO4" s="25">
        <v>12615</v>
      </c>
      <c r="AP4" s="24">
        <v>12615</v>
      </c>
      <c r="AQ4" s="26" t="e">
        <f>IF(AQ7=#REF!,AP4-1000,"Achtung")</f>
        <v>#REF!</v>
      </c>
      <c r="AR4" s="24">
        <v>12645</v>
      </c>
      <c r="AS4" s="25">
        <v>12645</v>
      </c>
      <c r="AT4" s="26">
        <v>4287</v>
      </c>
      <c r="AU4" s="24">
        <v>4287</v>
      </c>
      <c r="AV4" s="26">
        <v>12617</v>
      </c>
      <c r="AW4" s="24">
        <v>12617</v>
      </c>
      <c r="AX4" s="27">
        <v>12905</v>
      </c>
      <c r="AY4" s="28">
        <v>12907</v>
      </c>
      <c r="AZ4" s="287">
        <v>12909</v>
      </c>
      <c r="BA4" s="25">
        <v>12647</v>
      </c>
      <c r="BB4" s="24">
        <v>12647</v>
      </c>
      <c r="BC4" s="25">
        <v>12649</v>
      </c>
      <c r="BD4" s="16">
        <v>12649</v>
      </c>
      <c r="BE4" s="25">
        <v>12649</v>
      </c>
      <c r="BF4" s="26" t="e">
        <f>IF(BF7=#REF!,BD4-1000,"Achtung")</f>
        <v>#REF!</v>
      </c>
      <c r="BG4" s="25">
        <v>12619</v>
      </c>
      <c r="BH4" s="24">
        <v>12619</v>
      </c>
      <c r="BI4" s="26">
        <v>4289</v>
      </c>
      <c r="BJ4" s="24">
        <v>4289</v>
      </c>
      <c r="BK4" s="287">
        <v>12911</v>
      </c>
      <c r="BL4" s="28">
        <v>12913</v>
      </c>
      <c r="BM4" s="25">
        <v>12621</v>
      </c>
      <c r="BN4" s="24">
        <v>12621</v>
      </c>
      <c r="BO4" s="28">
        <v>12915</v>
      </c>
      <c r="BP4" s="24">
        <v>12691</v>
      </c>
      <c r="BQ4" s="25">
        <v>4297</v>
      </c>
      <c r="BR4" s="24">
        <v>4297</v>
      </c>
      <c r="BS4" s="25">
        <v>12623</v>
      </c>
      <c r="BT4" s="24">
        <v>12623</v>
      </c>
      <c r="BU4" s="287">
        <v>12917</v>
      </c>
      <c r="BV4" s="28">
        <v>12919</v>
      </c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</row>
    <row r="5" spans="1:112" ht="48.75" customHeight="1" thickBot="1">
      <c r="A5" s="1"/>
      <c r="B5" s="29" t="s">
        <v>14</v>
      </c>
      <c r="C5" s="30"/>
      <c r="D5" s="31"/>
      <c r="E5" s="32" t="s">
        <v>15</v>
      </c>
      <c r="F5" s="31" t="s">
        <v>15</v>
      </c>
      <c r="G5" s="32" t="s">
        <v>15</v>
      </c>
      <c r="H5" s="32" t="s">
        <v>15</v>
      </c>
      <c r="I5" s="33" t="s">
        <v>15</v>
      </c>
      <c r="J5" s="32" t="s">
        <v>16</v>
      </c>
      <c r="K5" s="34" t="s">
        <v>17</v>
      </c>
      <c r="L5" s="31" t="s">
        <v>16</v>
      </c>
      <c r="M5" s="32" t="s">
        <v>18</v>
      </c>
      <c r="N5" s="31" t="s">
        <v>18</v>
      </c>
      <c r="O5" s="32" t="s">
        <v>15</v>
      </c>
      <c r="P5" s="31" t="s">
        <v>15</v>
      </c>
      <c r="Q5" s="32" t="s">
        <v>15</v>
      </c>
      <c r="R5" s="32" t="s">
        <v>19</v>
      </c>
      <c r="S5" s="35" t="s">
        <v>19</v>
      </c>
      <c r="T5" s="32" t="s">
        <v>19</v>
      </c>
      <c r="U5" s="32" t="s">
        <v>19</v>
      </c>
      <c r="V5" s="36" t="s">
        <v>17</v>
      </c>
      <c r="W5" s="31" t="s">
        <v>19</v>
      </c>
      <c r="X5" s="32" t="s">
        <v>19</v>
      </c>
      <c r="Y5" s="32" t="s">
        <v>19</v>
      </c>
      <c r="Z5" s="31" t="s">
        <v>15</v>
      </c>
      <c r="AA5" s="32" t="s">
        <v>15</v>
      </c>
      <c r="AB5" s="32" t="s">
        <v>15</v>
      </c>
      <c r="AC5" s="32" t="s">
        <v>18</v>
      </c>
      <c r="AD5" s="31" t="s">
        <v>18</v>
      </c>
      <c r="AE5" s="31" t="s">
        <v>18</v>
      </c>
      <c r="AF5" s="32" t="s">
        <v>18</v>
      </c>
      <c r="AG5" s="32" t="s">
        <v>18</v>
      </c>
      <c r="AH5" s="31" t="s">
        <v>18</v>
      </c>
      <c r="AI5" s="32" t="s">
        <v>18</v>
      </c>
      <c r="AJ5" s="32" t="s">
        <v>18</v>
      </c>
      <c r="AK5" s="31" t="s">
        <v>18</v>
      </c>
      <c r="AL5" s="32" t="s">
        <v>18</v>
      </c>
      <c r="AM5" s="31" t="s">
        <v>18</v>
      </c>
      <c r="AN5" s="32" t="s">
        <v>18</v>
      </c>
      <c r="AO5" s="32" t="s">
        <v>18</v>
      </c>
      <c r="AP5" s="31" t="s">
        <v>18</v>
      </c>
      <c r="AQ5" s="32" t="s">
        <v>18</v>
      </c>
      <c r="AR5" s="31" t="s">
        <v>20</v>
      </c>
      <c r="AS5" s="32" t="s">
        <v>20</v>
      </c>
      <c r="AT5" s="32" t="s">
        <v>18</v>
      </c>
      <c r="AU5" s="31" t="s">
        <v>18</v>
      </c>
      <c r="AV5" s="32" t="s">
        <v>18</v>
      </c>
      <c r="AW5" s="31" t="s">
        <v>18</v>
      </c>
      <c r="AX5" s="34" t="s">
        <v>17</v>
      </c>
      <c r="AY5" s="36" t="s">
        <v>17</v>
      </c>
      <c r="AZ5" s="288" t="s">
        <v>17</v>
      </c>
      <c r="BA5" s="32" t="s">
        <v>20</v>
      </c>
      <c r="BB5" s="31" t="s">
        <v>20</v>
      </c>
      <c r="BC5" s="32" t="s">
        <v>20</v>
      </c>
      <c r="BD5" s="31" t="s">
        <v>19</v>
      </c>
      <c r="BE5" s="32" t="s">
        <v>19</v>
      </c>
      <c r="BF5" s="32" t="s">
        <v>19</v>
      </c>
      <c r="BG5" s="32" t="s">
        <v>20</v>
      </c>
      <c r="BH5" s="31" t="s">
        <v>20</v>
      </c>
      <c r="BI5" s="32" t="s">
        <v>18</v>
      </c>
      <c r="BJ5" s="31" t="s">
        <v>18</v>
      </c>
      <c r="BK5" s="288" t="s">
        <v>17</v>
      </c>
      <c r="BL5" s="36" t="s">
        <v>17</v>
      </c>
      <c r="BM5" s="32" t="s">
        <v>18</v>
      </c>
      <c r="BN5" s="31" t="s">
        <v>18</v>
      </c>
      <c r="BO5" s="36" t="s">
        <v>17</v>
      </c>
      <c r="BP5" s="31" t="s">
        <v>20</v>
      </c>
      <c r="BQ5" s="37" t="s">
        <v>20</v>
      </c>
      <c r="BR5" s="38" t="s">
        <v>20</v>
      </c>
      <c r="BS5" s="32" t="s">
        <v>18</v>
      </c>
      <c r="BT5" s="38" t="s">
        <v>18</v>
      </c>
      <c r="BU5" s="288" t="s">
        <v>21</v>
      </c>
      <c r="BV5" s="36" t="s">
        <v>21</v>
      </c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</row>
    <row r="6" spans="1:112" ht="63.75">
      <c r="A6" s="1"/>
      <c r="B6" s="14" t="s">
        <v>22</v>
      </c>
      <c r="C6" s="15"/>
      <c r="D6" s="16"/>
      <c r="E6" s="26" t="s">
        <v>23</v>
      </c>
      <c r="F6" s="16"/>
      <c r="G6" s="26" t="s">
        <v>24</v>
      </c>
      <c r="H6" s="26" t="s">
        <v>23</v>
      </c>
      <c r="I6" s="16"/>
      <c r="J6" s="26" t="s">
        <v>23</v>
      </c>
      <c r="K6" s="39" t="s">
        <v>504</v>
      </c>
      <c r="L6" s="16"/>
      <c r="M6" s="26" t="s">
        <v>25</v>
      </c>
      <c r="N6" s="16"/>
      <c r="O6" s="26" t="s">
        <v>23</v>
      </c>
      <c r="P6" s="16"/>
      <c r="Q6" s="26" t="s">
        <v>23</v>
      </c>
      <c r="R6" s="26" t="s">
        <v>23</v>
      </c>
      <c r="S6" s="16"/>
      <c r="T6" s="26" t="s">
        <v>23</v>
      </c>
      <c r="U6" s="26" t="s">
        <v>24</v>
      </c>
      <c r="V6" s="28" t="s">
        <v>26</v>
      </c>
      <c r="W6" s="16"/>
      <c r="X6" s="26" t="s">
        <v>23</v>
      </c>
      <c r="Y6" s="26" t="s">
        <v>24</v>
      </c>
      <c r="Z6" s="16"/>
      <c r="AA6" s="26" t="s">
        <v>23</v>
      </c>
      <c r="AB6" s="26" t="s">
        <v>24</v>
      </c>
      <c r="AC6" s="26" t="s">
        <v>25</v>
      </c>
      <c r="AD6" s="16"/>
      <c r="AE6" s="16"/>
      <c r="AF6" s="26" t="s">
        <v>24</v>
      </c>
      <c r="AG6" s="26" t="s">
        <v>23</v>
      </c>
      <c r="AH6" s="16"/>
      <c r="AI6" s="26" t="s">
        <v>24</v>
      </c>
      <c r="AJ6" s="26" t="s">
        <v>25</v>
      </c>
      <c r="AK6" s="16"/>
      <c r="AL6" s="26" t="s">
        <v>23</v>
      </c>
      <c r="AM6" s="16"/>
      <c r="AN6" s="26" t="s">
        <v>24</v>
      </c>
      <c r="AO6" s="26" t="s">
        <v>23</v>
      </c>
      <c r="AP6" s="16"/>
      <c r="AQ6" s="26" t="s">
        <v>24</v>
      </c>
      <c r="AR6" s="16"/>
      <c r="AS6" s="26" t="s">
        <v>23</v>
      </c>
      <c r="AT6" s="26" t="s">
        <v>25</v>
      </c>
      <c r="AU6" s="16"/>
      <c r="AV6" s="26" t="s">
        <v>23</v>
      </c>
      <c r="AW6" s="16"/>
      <c r="AX6" s="39" t="s">
        <v>505</v>
      </c>
      <c r="AY6" s="28" t="s">
        <v>26</v>
      </c>
      <c r="AZ6" s="287" t="s">
        <v>26</v>
      </c>
      <c r="BA6" s="26" t="s">
        <v>23</v>
      </c>
      <c r="BB6" s="16"/>
      <c r="BC6" s="26" t="s">
        <v>23</v>
      </c>
      <c r="BD6" s="16"/>
      <c r="BE6" s="26" t="s">
        <v>23</v>
      </c>
      <c r="BF6" s="26" t="s">
        <v>24</v>
      </c>
      <c r="BG6" s="26" t="s">
        <v>23</v>
      </c>
      <c r="BH6" s="16"/>
      <c r="BI6" s="26" t="s">
        <v>25</v>
      </c>
      <c r="BJ6" s="16"/>
      <c r="BK6" s="287" t="s">
        <v>26</v>
      </c>
      <c r="BL6" s="28" t="s">
        <v>26</v>
      </c>
      <c r="BM6" s="26" t="s">
        <v>23</v>
      </c>
      <c r="BN6" s="16"/>
      <c r="BO6" s="28" t="s">
        <v>26</v>
      </c>
      <c r="BP6" s="16"/>
      <c r="BQ6" s="40" t="s">
        <v>25</v>
      </c>
      <c r="BR6" s="21"/>
      <c r="BS6" s="26" t="s">
        <v>23</v>
      </c>
      <c r="BT6" s="21"/>
      <c r="BU6" s="287" t="s">
        <v>26</v>
      </c>
      <c r="BV6" s="28" t="s">
        <v>26</v>
      </c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27" customHeight="1">
      <c r="A7" s="1"/>
      <c r="B7" s="14" t="s">
        <v>27</v>
      </c>
      <c r="C7" s="15"/>
      <c r="D7" s="16"/>
      <c r="E7" s="26" t="s">
        <v>28</v>
      </c>
      <c r="F7" s="16"/>
      <c r="G7" s="26" t="s">
        <v>29</v>
      </c>
      <c r="H7" s="26" t="s">
        <v>28</v>
      </c>
      <c r="I7" s="16"/>
      <c r="J7" s="26" t="s">
        <v>28</v>
      </c>
      <c r="K7" s="27" t="s">
        <v>30</v>
      </c>
      <c r="L7" s="16"/>
      <c r="M7" s="26" t="s">
        <v>31</v>
      </c>
      <c r="N7" s="16"/>
      <c r="O7" s="26" t="s">
        <v>28</v>
      </c>
      <c r="P7" s="16"/>
      <c r="Q7" s="26" t="s">
        <v>28</v>
      </c>
      <c r="R7" s="26" t="s">
        <v>28</v>
      </c>
      <c r="S7" s="16"/>
      <c r="T7" s="26" t="s">
        <v>28</v>
      </c>
      <c r="U7" s="26" t="s">
        <v>29</v>
      </c>
      <c r="V7" s="28" t="s">
        <v>30</v>
      </c>
      <c r="W7" s="16"/>
      <c r="X7" s="26" t="s">
        <v>28</v>
      </c>
      <c r="Y7" s="26" t="s">
        <v>29</v>
      </c>
      <c r="Z7" s="16"/>
      <c r="AA7" s="26" t="s">
        <v>28</v>
      </c>
      <c r="AB7" s="26" t="s">
        <v>29</v>
      </c>
      <c r="AC7" s="26" t="s">
        <v>31</v>
      </c>
      <c r="AD7" s="16"/>
      <c r="AE7" s="16"/>
      <c r="AF7" s="26" t="s">
        <v>29</v>
      </c>
      <c r="AG7" s="26" t="s">
        <v>28</v>
      </c>
      <c r="AH7" s="16"/>
      <c r="AI7" s="26" t="s">
        <v>29</v>
      </c>
      <c r="AJ7" s="26" t="s">
        <v>31</v>
      </c>
      <c r="AK7" s="16"/>
      <c r="AL7" s="26" t="s">
        <v>28</v>
      </c>
      <c r="AM7" s="16"/>
      <c r="AN7" s="26" t="s">
        <v>29</v>
      </c>
      <c r="AO7" s="26" t="s">
        <v>28</v>
      </c>
      <c r="AP7" s="16"/>
      <c r="AQ7" s="26" t="s">
        <v>29</v>
      </c>
      <c r="AR7" s="16"/>
      <c r="AS7" s="26" t="s">
        <v>28</v>
      </c>
      <c r="AT7" s="26" t="s">
        <v>31</v>
      </c>
      <c r="AU7" s="16"/>
      <c r="AV7" s="26" t="s">
        <v>28</v>
      </c>
      <c r="AW7" s="16"/>
      <c r="AX7" s="27" t="s">
        <v>30</v>
      </c>
      <c r="AY7" s="28" t="s">
        <v>30</v>
      </c>
      <c r="AZ7" s="287" t="s">
        <v>30</v>
      </c>
      <c r="BA7" s="26" t="s">
        <v>28</v>
      </c>
      <c r="BB7" s="16"/>
      <c r="BC7" s="26" t="s">
        <v>28</v>
      </c>
      <c r="BD7" s="16"/>
      <c r="BE7" s="26" t="s">
        <v>28</v>
      </c>
      <c r="BF7" s="26" t="s">
        <v>29</v>
      </c>
      <c r="BG7" s="26" t="s">
        <v>28</v>
      </c>
      <c r="BH7" s="16"/>
      <c r="BI7" s="26" t="s">
        <v>31</v>
      </c>
      <c r="BJ7" s="16"/>
      <c r="BK7" s="287" t="s">
        <v>30</v>
      </c>
      <c r="BL7" s="28" t="s">
        <v>30</v>
      </c>
      <c r="BM7" s="26" t="s">
        <v>28</v>
      </c>
      <c r="BN7" s="16"/>
      <c r="BO7" s="28" t="s">
        <v>30</v>
      </c>
      <c r="BP7" s="16"/>
      <c r="BQ7" s="40" t="s">
        <v>31</v>
      </c>
      <c r="BR7" s="21"/>
      <c r="BS7" s="26" t="s">
        <v>28</v>
      </c>
      <c r="BT7" s="21"/>
      <c r="BU7" s="287" t="s">
        <v>30</v>
      </c>
      <c r="BV7" s="28" t="s">
        <v>30</v>
      </c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</row>
    <row r="8" spans="1:112">
      <c r="A8" s="1"/>
      <c r="B8" s="14" t="s">
        <v>32</v>
      </c>
      <c r="C8" s="15"/>
      <c r="D8" s="16"/>
      <c r="E8" s="26"/>
      <c r="F8" s="16"/>
      <c r="G8" s="26"/>
      <c r="H8" s="26"/>
      <c r="I8" s="16"/>
      <c r="J8" s="26"/>
      <c r="K8" s="27"/>
      <c r="L8" s="16"/>
      <c r="M8" s="26"/>
      <c r="N8" s="16"/>
      <c r="O8" s="26"/>
      <c r="P8" s="16"/>
      <c r="Q8" s="26"/>
      <c r="R8" s="26"/>
      <c r="S8" s="16"/>
      <c r="T8" s="26"/>
      <c r="U8" s="26"/>
      <c r="V8" s="28"/>
      <c r="W8" s="16"/>
      <c r="X8" s="26"/>
      <c r="Y8" s="26"/>
      <c r="Z8" s="16"/>
      <c r="AA8" s="26"/>
      <c r="AB8" s="26"/>
      <c r="AC8" s="26"/>
      <c r="AD8" s="16"/>
      <c r="AE8" s="16"/>
      <c r="AF8" s="26"/>
      <c r="AG8" s="26"/>
      <c r="AH8" s="16"/>
      <c r="AI8" s="26"/>
      <c r="AJ8" s="26"/>
      <c r="AK8" s="16"/>
      <c r="AL8" s="26"/>
      <c r="AM8" s="16"/>
      <c r="AN8" s="26"/>
      <c r="AO8" s="26"/>
      <c r="AP8" s="16"/>
      <c r="AQ8" s="26"/>
      <c r="AR8" s="16"/>
      <c r="AS8" s="26"/>
      <c r="AT8" s="26"/>
      <c r="AU8" s="16"/>
      <c r="AV8" s="26"/>
      <c r="AW8" s="16"/>
      <c r="AX8" s="27"/>
      <c r="AY8" s="28"/>
      <c r="AZ8" s="287"/>
      <c r="BA8" s="26"/>
      <c r="BB8" s="16"/>
      <c r="BC8" s="26"/>
      <c r="BD8" s="16"/>
      <c r="BE8" s="16"/>
      <c r="BF8" s="26"/>
      <c r="BG8" s="26"/>
      <c r="BH8" s="16"/>
      <c r="BI8" s="26"/>
      <c r="BJ8" s="16"/>
      <c r="BK8" s="287"/>
      <c r="BL8" s="28"/>
      <c r="BM8" s="26"/>
      <c r="BN8" s="16"/>
      <c r="BO8" s="28"/>
      <c r="BP8" s="16"/>
      <c r="BQ8" s="40"/>
      <c r="BR8" s="21"/>
      <c r="BS8" s="26"/>
      <c r="BT8" s="21"/>
      <c r="BU8" s="287"/>
      <c r="BV8" s="28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</row>
    <row r="9" spans="1:112">
      <c r="A9" s="1"/>
      <c r="B9" s="14" t="s">
        <v>33</v>
      </c>
      <c r="C9" s="15"/>
      <c r="D9" s="16"/>
      <c r="E9" s="16"/>
      <c r="F9" s="16"/>
      <c r="G9" s="16"/>
      <c r="H9" s="16"/>
      <c r="I9" s="16"/>
      <c r="J9" s="16"/>
      <c r="K9" s="41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41"/>
      <c r="AY9" s="16"/>
      <c r="AZ9" s="289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289"/>
      <c r="BL9" s="16"/>
      <c r="BM9" s="16"/>
      <c r="BN9" s="16"/>
      <c r="BO9" s="16"/>
      <c r="BP9" s="16"/>
      <c r="BQ9" s="21"/>
      <c r="BR9" s="21"/>
      <c r="BS9" s="16"/>
      <c r="BT9" s="21"/>
      <c r="BU9" s="289"/>
      <c r="BV9" s="16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</row>
    <row r="10" spans="1:112" s="48" customFormat="1">
      <c r="A10" s="42"/>
      <c r="B10" s="43" t="s">
        <v>34</v>
      </c>
      <c r="C10" s="15"/>
      <c r="D10" s="44"/>
      <c r="E10" s="44"/>
      <c r="F10" s="45">
        <v>28841</v>
      </c>
      <c r="G10" s="44"/>
      <c r="H10" s="44"/>
      <c r="I10" s="45">
        <v>28801</v>
      </c>
      <c r="J10" s="44"/>
      <c r="K10" s="46"/>
      <c r="L10" s="45">
        <v>28803</v>
      </c>
      <c r="M10" s="44"/>
      <c r="N10" s="44"/>
      <c r="O10" s="44"/>
      <c r="P10" s="45">
        <v>28805</v>
      </c>
      <c r="Q10" s="44"/>
      <c r="R10" s="44"/>
      <c r="S10" s="45">
        <v>28805</v>
      </c>
      <c r="T10" s="44"/>
      <c r="U10" s="44"/>
      <c r="V10" s="44"/>
      <c r="W10" s="45">
        <v>28843</v>
      </c>
      <c r="X10" s="44"/>
      <c r="Y10" s="44"/>
      <c r="Z10" s="45">
        <v>28807</v>
      </c>
      <c r="AA10" s="44"/>
      <c r="AB10" s="44"/>
      <c r="AC10" s="44"/>
      <c r="AD10" s="44"/>
      <c r="AE10" s="45">
        <v>28809</v>
      </c>
      <c r="AF10" s="44"/>
      <c r="AG10" s="44"/>
      <c r="AH10" s="45">
        <v>28811</v>
      </c>
      <c r="AI10" s="44"/>
      <c r="AJ10" s="44"/>
      <c r="AK10" s="44"/>
      <c r="AL10" s="44"/>
      <c r="AM10" s="45">
        <v>28813</v>
      </c>
      <c r="AN10" s="44"/>
      <c r="AO10" s="44"/>
      <c r="AP10" s="45">
        <v>28815</v>
      </c>
      <c r="AQ10" s="44"/>
      <c r="AR10" s="44"/>
      <c r="AS10" s="44"/>
      <c r="AT10" s="44"/>
      <c r="AU10" s="44"/>
      <c r="AV10" s="44"/>
      <c r="AW10" s="45">
        <v>28817</v>
      </c>
      <c r="AX10" s="46"/>
      <c r="AY10" s="44"/>
      <c r="AZ10" s="290"/>
      <c r="BA10" s="44"/>
      <c r="BB10" s="45">
        <v>28847</v>
      </c>
      <c r="BC10" s="44"/>
      <c r="BD10" s="45">
        <v>28849</v>
      </c>
      <c r="BE10" s="45"/>
      <c r="BF10" s="44"/>
      <c r="BG10" s="44"/>
      <c r="BH10" s="45">
        <v>28819</v>
      </c>
      <c r="BI10" s="44"/>
      <c r="BJ10" s="44"/>
      <c r="BK10" s="290"/>
      <c r="BL10" s="44"/>
      <c r="BM10" s="44"/>
      <c r="BN10" s="45">
        <v>28821</v>
      </c>
      <c r="BO10" s="44"/>
      <c r="BP10" s="44"/>
      <c r="BQ10" s="47"/>
      <c r="BR10" s="44"/>
      <c r="BS10" s="44"/>
      <c r="BT10" s="45">
        <v>28823</v>
      </c>
      <c r="BU10" s="290"/>
      <c r="BV10" s="44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</row>
    <row r="11" spans="1:112" ht="13.5" thickBot="1">
      <c r="A11" s="49"/>
      <c r="B11" s="50" t="s">
        <v>35</v>
      </c>
      <c r="C11" s="51" t="s">
        <v>36</v>
      </c>
      <c r="D11" s="52" t="s">
        <v>37</v>
      </c>
      <c r="E11" s="53" t="e">
        <f>E19-#REF!</f>
        <v>#REF!</v>
      </c>
      <c r="F11" s="52" t="s">
        <v>38</v>
      </c>
      <c r="G11" s="52"/>
      <c r="H11" s="53" t="e">
        <f>H19-#REF!</f>
        <v>#REF!</v>
      </c>
      <c r="I11" s="54" t="s">
        <v>39</v>
      </c>
      <c r="J11" s="55" t="e">
        <f>J19-#REF!</f>
        <v>#REF!</v>
      </c>
      <c r="K11" s="56"/>
      <c r="L11" s="52" t="s">
        <v>40</v>
      </c>
      <c r="M11" s="57" t="e">
        <f>#REF!-#REF!</f>
        <v>#REF!</v>
      </c>
      <c r="N11" s="58" t="s">
        <v>41</v>
      </c>
      <c r="O11" s="55" t="e">
        <f>O19-#REF!</f>
        <v>#REF!</v>
      </c>
      <c r="P11" s="52" t="s">
        <v>42</v>
      </c>
      <c r="Q11" s="55">
        <v>0.2902777777777778</v>
      </c>
      <c r="R11" s="53" t="e">
        <f>R19-#REF!</f>
        <v>#REF!</v>
      </c>
      <c r="S11" s="52" t="s">
        <v>42</v>
      </c>
      <c r="T11" s="53" t="e">
        <f>#REF!+#REF!</f>
        <v>#REF!</v>
      </c>
      <c r="U11" s="52"/>
      <c r="V11" s="52"/>
      <c r="W11" s="52" t="s">
        <v>43</v>
      </c>
      <c r="X11" s="53" t="e">
        <f>X19-#REF!</f>
        <v>#REF!</v>
      </c>
      <c r="Y11" s="52"/>
      <c r="Z11" s="52" t="s">
        <v>44</v>
      </c>
      <c r="AA11" s="59" t="e">
        <f>#REF!+A24</f>
        <v>#REF!</v>
      </c>
      <c r="AB11" s="52"/>
      <c r="AC11" s="60" t="e">
        <f>#REF!-#REF!</f>
        <v>#REF!</v>
      </c>
      <c r="AD11" s="61" t="s">
        <v>45</v>
      </c>
      <c r="AE11" s="52" t="s">
        <v>46</v>
      </c>
      <c r="AF11" s="52"/>
      <c r="AG11" s="53" t="e">
        <f>AG19-#REF!</f>
        <v>#REF!</v>
      </c>
      <c r="AH11" s="52" t="s">
        <v>47</v>
      </c>
      <c r="AI11" s="52"/>
      <c r="AJ11" s="60" t="e">
        <f>#REF!-#REF!</f>
        <v>#REF!</v>
      </c>
      <c r="AK11" s="62" t="s">
        <v>48</v>
      </c>
      <c r="AL11" s="53" t="e">
        <f>AL19-#REF!</f>
        <v>#REF!</v>
      </c>
      <c r="AM11" s="52" t="s">
        <v>49</v>
      </c>
      <c r="AN11" s="52"/>
      <c r="AO11" s="53" t="e">
        <f>AO19-#REF!</f>
        <v>#REF!</v>
      </c>
      <c r="AP11" s="52" t="s">
        <v>50</v>
      </c>
      <c r="AQ11" s="52"/>
      <c r="AR11" s="58" t="s">
        <v>51</v>
      </c>
      <c r="AS11" s="53" t="e">
        <f>AR11+#REF!+#REF!</f>
        <v>#REF!</v>
      </c>
      <c r="AT11" s="60" t="e">
        <f>#REF!-#REF!</f>
        <v>#REF!</v>
      </c>
      <c r="AU11" s="62" t="s">
        <v>52</v>
      </c>
      <c r="AV11" s="53" t="e">
        <f>AV19-#REF!</f>
        <v>#REF!</v>
      </c>
      <c r="AW11" s="52" t="s">
        <v>53</v>
      </c>
      <c r="AX11" s="63"/>
      <c r="AY11" s="52"/>
      <c r="AZ11" s="291"/>
      <c r="BA11" s="55" t="e">
        <f>BA19-#REF!</f>
        <v>#REF!</v>
      </c>
      <c r="BB11" s="52" t="s">
        <v>54</v>
      </c>
      <c r="BC11" s="55" t="e">
        <f>BC19-#REF!</f>
        <v>#REF!</v>
      </c>
      <c r="BD11" s="52" t="s">
        <v>55</v>
      </c>
      <c r="BE11" s="53" t="e">
        <f>#REF!+#REF!+#REF!</f>
        <v>#REF!</v>
      </c>
      <c r="BF11" s="52"/>
      <c r="BG11" s="55" t="e">
        <f>BG19-#REF!</f>
        <v>#REF!</v>
      </c>
      <c r="BH11" s="52" t="s">
        <v>56</v>
      </c>
      <c r="BI11" s="60" t="e">
        <f>#REF!-#REF!</f>
        <v>#REF!</v>
      </c>
      <c r="BJ11" s="58" t="s">
        <v>57</v>
      </c>
      <c r="BK11" s="291"/>
      <c r="BL11" s="52"/>
      <c r="BM11" s="55" t="e">
        <f>BM19-#REF!</f>
        <v>#REF!</v>
      </c>
      <c r="BN11" s="52" t="s">
        <v>58</v>
      </c>
      <c r="BO11" s="52"/>
      <c r="BP11" s="52" t="s">
        <v>59</v>
      </c>
      <c r="BQ11" s="60">
        <v>0.65277777777777779</v>
      </c>
      <c r="BR11" s="64" t="s">
        <v>60</v>
      </c>
      <c r="BS11" s="55" t="e">
        <f>BS19-#REF!</f>
        <v>#REF!</v>
      </c>
      <c r="BT11" s="65" t="s">
        <v>61</v>
      </c>
      <c r="BU11" s="291"/>
      <c r="BV11" s="52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</row>
    <row r="12" spans="1:112">
      <c r="A12" s="66"/>
      <c r="B12" s="14" t="s">
        <v>62</v>
      </c>
      <c r="C12" s="67" t="s">
        <v>63</v>
      </c>
      <c r="D12" s="68"/>
      <c r="E12" s="40"/>
      <c r="F12" s="68" t="s">
        <v>64</v>
      </c>
      <c r="G12" s="68"/>
      <c r="H12" s="40"/>
      <c r="I12" s="69" t="s">
        <v>64</v>
      </c>
      <c r="J12" s="70"/>
      <c r="K12" s="71"/>
      <c r="L12" s="68" t="s">
        <v>64</v>
      </c>
      <c r="M12" s="72"/>
      <c r="N12" s="73" t="s">
        <v>64</v>
      </c>
      <c r="O12" s="70"/>
      <c r="P12" s="68" t="s">
        <v>64</v>
      </c>
      <c r="Q12" s="70"/>
      <c r="R12" s="40"/>
      <c r="S12" s="68" t="s">
        <v>64</v>
      </c>
      <c r="T12" s="40"/>
      <c r="U12" s="68"/>
      <c r="V12" s="68"/>
      <c r="W12" s="68" t="s">
        <v>64</v>
      </c>
      <c r="X12" s="40"/>
      <c r="Y12" s="68"/>
      <c r="Z12" s="68" t="s">
        <v>64</v>
      </c>
      <c r="AA12" s="72"/>
      <c r="AB12" s="68"/>
      <c r="AC12" s="40"/>
      <c r="AD12" s="74" t="s">
        <v>64</v>
      </c>
      <c r="AE12" s="68" t="s">
        <v>64</v>
      </c>
      <c r="AF12" s="68"/>
      <c r="AG12" s="40"/>
      <c r="AH12" s="68" t="s">
        <v>64</v>
      </c>
      <c r="AI12" s="68"/>
      <c r="AJ12" s="40"/>
      <c r="AK12" s="75" t="s">
        <v>64</v>
      </c>
      <c r="AL12" s="40"/>
      <c r="AM12" s="68" t="s">
        <v>64</v>
      </c>
      <c r="AN12" s="68"/>
      <c r="AO12" s="40"/>
      <c r="AP12" s="68" t="s">
        <v>64</v>
      </c>
      <c r="AQ12" s="68"/>
      <c r="AR12" s="73" t="s">
        <v>64</v>
      </c>
      <c r="AS12" s="40"/>
      <c r="AT12" s="40"/>
      <c r="AU12" s="75" t="s">
        <v>64</v>
      </c>
      <c r="AV12" s="40"/>
      <c r="AW12" s="68" t="s">
        <v>64</v>
      </c>
      <c r="AX12" s="76"/>
      <c r="AY12" s="77">
        <v>0.54513888888888895</v>
      </c>
      <c r="AZ12" s="309">
        <v>0.54513888888888895</v>
      </c>
      <c r="BA12" s="295"/>
      <c r="BB12" s="296" t="s">
        <v>64</v>
      </c>
      <c r="BC12" s="295"/>
      <c r="BD12" s="296" t="s">
        <v>64</v>
      </c>
      <c r="BE12" s="297"/>
      <c r="BF12" s="296"/>
      <c r="BG12" s="295"/>
      <c r="BH12" s="296" t="s">
        <v>64</v>
      </c>
      <c r="BI12" s="297"/>
      <c r="BJ12" s="298" t="s">
        <v>64</v>
      </c>
      <c r="BK12" s="309">
        <v>0.61111111111111105</v>
      </c>
      <c r="BL12" s="77">
        <v>0.61111111111111105</v>
      </c>
      <c r="BM12" s="70"/>
      <c r="BN12" s="68" t="s">
        <v>64</v>
      </c>
      <c r="BO12" s="68"/>
      <c r="BP12" s="68" t="s">
        <v>64</v>
      </c>
      <c r="BQ12" s="40"/>
      <c r="BR12" s="79" t="s">
        <v>64</v>
      </c>
      <c r="BS12" s="70"/>
      <c r="BT12" s="80" t="s">
        <v>64</v>
      </c>
      <c r="BU12" s="309">
        <v>0.67013888888888884</v>
      </c>
      <c r="BV12" s="77">
        <v>0.67013888888888884</v>
      </c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</row>
    <row r="13" spans="1:112">
      <c r="A13" s="66"/>
      <c r="B13" s="14" t="s">
        <v>65</v>
      </c>
      <c r="C13" s="67" t="s">
        <v>66</v>
      </c>
      <c r="D13" s="68"/>
      <c r="E13" s="40"/>
      <c r="F13" s="68" t="s">
        <v>64</v>
      </c>
      <c r="G13" s="68"/>
      <c r="H13" s="40"/>
      <c r="I13" s="69" t="s">
        <v>64</v>
      </c>
      <c r="J13" s="70"/>
      <c r="K13" s="71"/>
      <c r="L13" s="68" t="s">
        <v>64</v>
      </c>
      <c r="M13" s="72"/>
      <c r="N13" s="73" t="s">
        <v>64</v>
      </c>
      <c r="O13" s="70"/>
      <c r="P13" s="68" t="s">
        <v>64</v>
      </c>
      <c r="Q13" s="70"/>
      <c r="R13" s="40"/>
      <c r="S13" s="68" t="s">
        <v>64</v>
      </c>
      <c r="T13" s="40"/>
      <c r="U13" s="68"/>
      <c r="V13" s="68"/>
      <c r="W13" s="68" t="s">
        <v>64</v>
      </c>
      <c r="X13" s="40"/>
      <c r="Y13" s="68"/>
      <c r="Z13" s="68" t="s">
        <v>64</v>
      </c>
      <c r="AA13" s="72"/>
      <c r="AB13" s="68"/>
      <c r="AC13" s="40"/>
      <c r="AD13" s="74" t="s">
        <v>64</v>
      </c>
      <c r="AE13" s="68" t="s">
        <v>64</v>
      </c>
      <c r="AF13" s="68"/>
      <c r="AG13" s="40"/>
      <c r="AH13" s="68" t="s">
        <v>64</v>
      </c>
      <c r="AI13" s="68"/>
      <c r="AJ13" s="40"/>
      <c r="AK13" s="75" t="s">
        <v>64</v>
      </c>
      <c r="AL13" s="40"/>
      <c r="AM13" s="68" t="s">
        <v>64</v>
      </c>
      <c r="AN13" s="68"/>
      <c r="AO13" s="40"/>
      <c r="AP13" s="68" t="s">
        <v>64</v>
      </c>
      <c r="AQ13" s="68"/>
      <c r="AR13" s="73" t="s">
        <v>64</v>
      </c>
      <c r="AS13" s="40"/>
      <c r="AT13" s="40"/>
      <c r="AU13" s="75" t="s">
        <v>64</v>
      </c>
      <c r="AV13" s="40"/>
      <c r="AW13" s="68" t="s">
        <v>64</v>
      </c>
      <c r="AX13" s="76"/>
      <c r="AY13" s="81">
        <v>0.5493055555555556</v>
      </c>
      <c r="AZ13" s="310">
        <v>0.5493055555555556</v>
      </c>
      <c r="BA13" s="295"/>
      <c r="BB13" s="296" t="s">
        <v>64</v>
      </c>
      <c r="BC13" s="295"/>
      <c r="BD13" s="296" t="s">
        <v>64</v>
      </c>
      <c r="BE13" s="297"/>
      <c r="BF13" s="296"/>
      <c r="BG13" s="295"/>
      <c r="BH13" s="296" t="s">
        <v>64</v>
      </c>
      <c r="BI13" s="297"/>
      <c r="BJ13" s="298" t="s">
        <v>64</v>
      </c>
      <c r="BK13" s="310">
        <v>0.61527777777777781</v>
      </c>
      <c r="BL13" s="81">
        <v>0.61527777777777781</v>
      </c>
      <c r="BM13" s="70"/>
      <c r="BN13" s="68" t="s">
        <v>64</v>
      </c>
      <c r="BO13" s="68"/>
      <c r="BP13" s="68" t="s">
        <v>64</v>
      </c>
      <c r="BQ13" s="40"/>
      <c r="BR13" s="79" t="s">
        <v>64</v>
      </c>
      <c r="BS13" s="70"/>
      <c r="BT13" s="80" t="s">
        <v>64</v>
      </c>
      <c r="BU13" s="310">
        <v>0.6743055555555556</v>
      </c>
      <c r="BV13" s="81">
        <v>0.6743055555555556</v>
      </c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</row>
    <row r="14" spans="1:112">
      <c r="A14" s="66"/>
      <c r="B14" s="14" t="s">
        <v>65</v>
      </c>
      <c r="C14" s="67" t="s">
        <v>67</v>
      </c>
      <c r="D14" s="68"/>
      <c r="E14" s="40"/>
      <c r="F14" s="68" t="s">
        <v>64</v>
      </c>
      <c r="G14" s="68"/>
      <c r="H14" s="40"/>
      <c r="I14" s="69" t="s">
        <v>64</v>
      </c>
      <c r="J14" s="70"/>
      <c r="K14" s="71"/>
      <c r="L14" s="68" t="s">
        <v>64</v>
      </c>
      <c r="M14" s="72"/>
      <c r="N14" s="73" t="s">
        <v>64</v>
      </c>
      <c r="O14" s="70"/>
      <c r="P14" s="68" t="s">
        <v>64</v>
      </c>
      <c r="Q14" s="70"/>
      <c r="R14" s="40"/>
      <c r="S14" s="68" t="s">
        <v>64</v>
      </c>
      <c r="T14" s="40"/>
      <c r="U14" s="68"/>
      <c r="V14" s="68"/>
      <c r="W14" s="68" t="s">
        <v>64</v>
      </c>
      <c r="X14" s="40"/>
      <c r="Y14" s="68"/>
      <c r="Z14" s="68" t="s">
        <v>64</v>
      </c>
      <c r="AA14" s="72"/>
      <c r="AB14" s="68"/>
      <c r="AC14" s="40"/>
      <c r="AD14" s="74" t="s">
        <v>64</v>
      </c>
      <c r="AE14" s="68" t="s">
        <v>64</v>
      </c>
      <c r="AF14" s="68"/>
      <c r="AG14" s="40"/>
      <c r="AH14" s="68" t="s">
        <v>64</v>
      </c>
      <c r="AI14" s="68"/>
      <c r="AJ14" s="40"/>
      <c r="AK14" s="75" t="s">
        <v>64</v>
      </c>
      <c r="AL14" s="40"/>
      <c r="AM14" s="68" t="s">
        <v>64</v>
      </c>
      <c r="AN14" s="68"/>
      <c r="AO14" s="40"/>
      <c r="AP14" s="68" t="s">
        <v>64</v>
      </c>
      <c r="AQ14" s="68"/>
      <c r="AR14" s="73" t="s">
        <v>64</v>
      </c>
      <c r="AS14" s="40"/>
      <c r="AT14" s="40"/>
      <c r="AU14" s="75" t="s">
        <v>64</v>
      </c>
      <c r="AV14" s="40"/>
      <c r="AW14" s="68" t="s">
        <v>64</v>
      </c>
      <c r="AX14" s="76"/>
      <c r="AY14" s="55">
        <v>0.55208333333333337</v>
      </c>
      <c r="AZ14" s="311">
        <v>0.55208333333333337</v>
      </c>
      <c r="BA14" s="295"/>
      <c r="BB14" s="296" t="s">
        <v>64</v>
      </c>
      <c r="BC14" s="295"/>
      <c r="BD14" s="296" t="s">
        <v>64</v>
      </c>
      <c r="BE14" s="297"/>
      <c r="BF14" s="296"/>
      <c r="BG14" s="295"/>
      <c r="BH14" s="296" t="s">
        <v>64</v>
      </c>
      <c r="BI14" s="297"/>
      <c r="BJ14" s="298" t="s">
        <v>64</v>
      </c>
      <c r="BK14" s="311">
        <v>0.61805555555555558</v>
      </c>
      <c r="BL14" s="55">
        <v>0.61805555555555558</v>
      </c>
      <c r="BM14" s="70"/>
      <c r="BN14" s="68" t="s">
        <v>64</v>
      </c>
      <c r="BO14" s="68"/>
      <c r="BP14" s="68" t="s">
        <v>64</v>
      </c>
      <c r="BQ14" s="40"/>
      <c r="BR14" s="79" t="s">
        <v>64</v>
      </c>
      <c r="BS14" s="70"/>
      <c r="BT14" s="80" t="s">
        <v>64</v>
      </c>
      <c r="BU14" s="311">
        <v>0.67708333333333337</v>
      </c>
      <c r="BV14" s="55">
        <v>0.67708333333333337</v>
      </c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</row>
    <row r="15" spans="1:112" ht="13.5" thickBot="1">
      <c r="A15" s="82">
        <v>9.7222222222222224E-3</v>
      </c>
      <c r="B15" s="29" t="s">
        <v>62</v>
      </c>
      <c r="C15" s="83" t="s">
        <v>68</v>
      </c>
      <c r="D15" s="84" t="s">
        <v>37</v>
      </c>
      <c r="E15" s="85" t="s">
        <v>64</v>
      </c>
      <c r="F15" s="84" t="s">
        <v>69</v>
      </c>
      <c r="G15" s="84"/>
      <c r="H15" s="85" t="s">
        <v>64</v>
      </c>
      <c r="I15" s="86" t="s">
        <v>70</v>
      </c>
      <c r="J15" s="87" t="s">
        <v>64</v>
      </c>
      <c r="K15" s="88"/>
      <c r="L15" s="84" t="s">
        <v>71</v>
      </c>
      <c r="M15" s="89" t="s">
        <v>64</v>
      </c>
      <c r="N15" s="90" t="s">
        <v>72</v>
      </c>
      <c r="O15" s="87" t="s">
        <v>64</v>
      </c>
      <c r="P15" s="84" t="s">
        <v>73</v>
      </c>
      <c r="Q15" s="87" t="s">
        <v>64</v>
      </c>
      <c r="R15" s="85" t="s">
        <v>64</v>
      </c>
      <c r="S15" s="84" t="s">
        <v>73</v>
      </c>
      <c r="T15" s="85" t="s">
        <v>64</v>
      </c>
      <c r="U15" s="84"/>
      <c r="V15" s="84"/>
      <c r="W15" s="84" t="s">
        <v>74</v>
      </c>
      <c r="X15" s="85" t="s">
        <v>64</v>
      </c>
      <c r="Y15" s="84"/>
      <c r="Z15" s="84" t="s">
        <v>75</v>
      </c>
      <c r="AA15" s="89" t="s">
        <v>64</v>
      </c>
      <c r="AB15" s="84"/>
      <c r="AC15" s="85" t="s">
        <v>64</v>
      </c>
      <c r="AD15" s="90" t="s">
        <v>76</v>
      </c>
      <c r="AE15" s="84" t="s">
        <v>77</v>
      </c>
      <c r="AF15" s="84"/>
      <c r="AG15" s="85" t="s">
        <v>64</v>
      </c>
      <c r="AH15" s="84" t="s">
        <v>78</v>
      </c>
      <c r="AI15" s="84"/>
      <c r="AJ15" s="85" t="s">
        <v>64</v>
      </c>
      <c r="AK15" s="91" t="s">
        <v>79</v>
      </c>
      <c r="AL15" s="85" t="s">
        <v>64</v>
      </c>
      <c r="AM15" s="84" t="s">
        <v>80</v>
      </c>
      <c r="AN15" s="84"/>
      <c r="AO15" s="85" t="s">
        <v>64</v>
      </c>
      <c r="AP15" s="84" t="s">
        <v>81</v>
      </c>
      <c r="AQ15" s="84"/>
      <c r="AR15" s="90" t="s">
        <v>82</v>
      </c>
      <c r="AS15" s="85" t="s">
        <v>64</v>
      </c>
      <c r="AT15" s="85" t="s">
        <v>64</v>
      </c>
      <c r="AU15" s="92" t="s">
        <v>83</v>
      </c>
      <c r="AV15" s="85" t="s">
        <v>64</v>
      </c>
      <c r="AW15" s="84" t="s">
        <v>84</v>
      </c>
      <c r="AX15" s="93"/>
      <c r="AY15" s="87" t="s">
        <v>64</v>
      </c>
      <c r="AZ15" s="312" t="s">
        <v>64</v>
      </c>
      <c r="BA15" s="299" t="s">
        <v>64</v>
      </c>
      <c r="BB15" s="300" t="s">
        <v>85</v>
      </c>
      <c r="BC15" s="299" t="s">
        <v>64</v>
      </c>
      <c r="BD15" s="300" t="s">
        <v>86</v>
      </c>
      <c r="BE15" s="301" t="s">
        <v>64</v>
      </c>
      <c r="BF15" s="300"/>
      <c r="BG15" s="299" t="s">
        <v>64</v>
      </c>
      <c r="BH15" s="300" t="s">
        <v>87</v>
      </c>
      <c r="BI15" s="301" t="s">
        <v>64</v>
      </c>
      <c r="BJ15" s="302" t="s">
        <v>88</v>
      </c>
      <c r="BK15" s="312" t="s">
        <v>64</v>
      </c>
      <c r="BL15" s="87" t="s">
        <v>64</v>
      </c>
      <c r="BM15" s="87" t="s">
        <v>64</v>
      </c>
      <c r="BN15" s="84" t="s">
        <v>89</v>
      </c>
      <c r="BO15" s="84"/>
      <c r="BP15" s="84" t="s">
        <v>90</v>
      </c>
      <c r="BQ15" s="85" t="s">
        <v>64</v>
      </c>
      <c r="BR15" s="94" t="s">
        <v>91</v>
      </c>
      <c r="BS15" s="87" t="s">
        <v>64</v>
      </c>
      <c r="BT15" s="95" t="s">
        <v>92</v>
      </c>
      <c r="BU15" s="312" t="s">
        <v>64</v>
      </c>
      <c r="BV15" s="87" t="s">
        <v>64</v>
      </c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spans="1:112">
      <c r="A16" s="96">
        <v>0</v>
      </c>
      <c r="B16" s="97" t="s">
        <v>62</v>
      </c>
      <c r="C16" s="51" t="s">
        <v>68</v>
      </c>
      <c r="D16" s="98" t="s">
        <v>37</v>
      </c>
      <c r="E16" s="78" t="s">
        <v>64</v>
      </c>
      <c r="F16" s="99" t="s">
        <v>93</v>
      </c>
      <c r="G16" s="78" t="e">
        <f>F15+#REF!</f>
        <v>#REF!</v>
      </c>
      <c r="H16" s="78" t="s">
        <v>64</v>
      </c>
      <c r="I16" s="100" t="s">
        <v>94</v>
      </c>
      <c r="J16" s="77" t="s">
        <v>64</v>
      </c>
      <c r="K16" s="101"/>
      <c r="L16" s="102" t="s">
        <v>95</v>
      </c>
      <c r="M16" s="103" t="s">
        <v>64</v>
      </c>
      <c r="N16" s="99" t="s">
        <v>96</v>
      </c>
      <c r="O16" s="77" t="s">
        <v>64</v>
      </c>
      <c r="P16" s="102" t="s">
        <v>97</v>
      </c>
      <c r="Q16" s="77" t="s">
        <v>64</v>
      </c>
      <c r="R16" s="78" t="s">
        <v>64</v>
      </c>
      <c r="S16" s="99" t="s">
        <v>97</v>
      </c>
      <c r="T16" s="78" t="s">
        <v>64</v>
      </c>
      <c r="U16" s="78" t="e">
        <f>S15+#REF!</f>
        <v>#REF!</v>
      </c>
      <c r="V16" s="314"/>
      <c r="W16" s="99" t="s">
        <v>98</v>
      </c>
      <c r="X16" s="78" t="s">
        <v>64</v>
      </c>
      <c r="Y16" s="78" t="e">
        <f>W15+#REF!</f>
        <v>#REF!</v>
      </c>
      <c r="Z16" s="99" t="s">
        <v>99</v>
      </c>
      <c r="AA16" s="103" t="s">
        <v>64</v>
      </c>
      <c r="AB16" s="78" t="e">
        <f>Z15+#REF!</f>
        <v>#REF!</v>
      </c>
      <c r="AC16" s="78" t="s">
        <v>64</v>
      </c>
      <c r="AD16" s="99" t="s">
        <v>100</v>
      </c>
      <c r="AE16" s="99" t="s">
        <v>101</v>
      </c>
      <c r="AF16" s="78" t="e">
        <f>AE15+#REF!</f>
        <v>#REF!</v>
      </c>
      <c r="AG16" s="78" t="s">
        <v>64</v>
      </c>
      <c r="AH16" s="99" t="s">
        <v>102</v>
      </c>
      <c r="AI16" s="78" t="e">
        <f>AH15+#REF!</f>
        <v>#REF!</v>
      </c>
      <c r="AJ16" s="78" t="s">
        <v>64</v>
      </c>
      <c r="AK16" s="104" t="s">
        <v>103</v>
      </c>
      <c r="AL16" s="78" t="s">
        <v>64</v>
      </c>
      <c r="AM16" s="99" t="s">
        <v>104</v>
      </c>
      <c r="AN16" s="78" t="e">
        <f>AM15+#REF!</f>
        <v>#REF!</v>
      </c>
      <c r="AO16" s="78" t="s">
        <v>64</v>
      </c>
      <c r="AP16" s="99" t="s">
        <v>105</v>
      </c>
      <c r="AQ16" s="78" t="e">
        <f>AP15+#REF!</f>
        <v>#REF!</v>
      </c>
      <c r="AR16" s="99" t="s">
        <v>106</v>
      </c>
      <c r="AS16" s="78" t="s">
        <v>64</v>
      </c>
      <c r="AT16" s="78" t="s">
        <v>64</v>
      </c>
      <c r="AU16" s="105" t="s">
        <v>107</v>
      </c>
      <c r="AV16" s="78" t="s">
        <v>64</v>
      </c>
      <c r="AW16" s="102" t="s">
        <v>108</v>
      </c>
      <c r="AX16" s="106"/>
      <c r="AY16" s="77" t="s">
        <v>64</v>
      </c>
      <c r="AZ16" s="309" t="s">
        <v>64</v>
      </c>
      <c r="BA16" s="303" t="s">
        <v>64</v>
      </c>
      <c r="BB16" s="304" t="s">
        <v>109</v>
      </c>
      <c r="BC16" s="303" t="s">
        <v>64</v>
      </c>
      <c r="BD16" s="305" t="s">
        <v>110</v>
      </c>
      <c r="BE16" s="306" t="s">
        <v>64</v>
      </c>
      <c r="BF16" s="306" t="e">
        <f>BD15+#REF!</f>
        <v>#REF!</v>
      </c>
      <c r="BG16" s="303" t="s">
        <v>64</v>
      </c>
      <c r="BH16" s="304" t="s">
        <v>111</v>
      </c>
      <c r="BI16" s="306" t="s">
        <v>64</v>
      </c>
      <c r="BJ16" s="305" t="s">
        <v>112</v>
      </c>
      <c r="BK16" s="309" t="s">
        <v>64</v>
      </c>
      <c r="BL16" s="77" t="s">
        <v>64</v>
      </c>
      <c r="BM16" s="77" t="s">
        <v>64</v>
      </c>
      <c r="BN16" s="102" t="s">
        <v>113</v>
      </c>
      <c r="BO16" s="99"/>
      <c r="BP16" s="102" t="s">
        <v>114</v>
      </c>
      <c r="BQ16" s="78" t="s">
        <v>64</v>
      </c>
      <c r="BR16" s="107" t="s">
        <v>115</v>
      </c>
      <c r="BS16" s="77" t="s">
        <v>64</v>
      </c>
      <c r="BT16" s="102" t="s">
        <v>116</v>
      </c>
      <c r="BU16" s="309" t="s">
        <v>64</v>
      </c>
      <c r="BV16" s="77" t="s">
        <v>64</v>
      </c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spans="1:112">
      <c r="A17" s="96">
        <v>8.3333333333333332E-3</v>
      </c>
      <c r="B17" s="14" t="s">
        <v>117</v>
      </c>
      <c r="C17" s="67" t="s">
        <v>118</v>
      </c>
      <c r="D17" s="68" t="s">
        <v>37</v>
      </c>
      <c r="E17" s="40" t="s">
        <v>64</v>
      </c>
      <c r="F17" s="73" t="s">
        <v>119</v>
      </c>
      <c r="G17" s="40" t="e">
        <f>G16+'[1]KKO-FL'!$A$17</f>
        <v>#REF!</v>
      </c>
      <c r="H17" s="40" t="s">
        <v>64</v>
      </c>
      <c r="I17" s="108" t="s">
        <v>120</v>
      </c>
      <c r="J17" s="70" t="s">
        <v>64</v>
      </c>
      <c r="K17" s="71"/>
      <c r="L17" s="109" t="s">
        <v>121</v>
      </c>
      <c r="M17" s="72" t="s">
        <v>64</v>
      </c>
      <c r="N17" s="73" t="s">
        <v>64</v>
      </c>
      <c r="O17" s="70" t="s">
        <v>64</v>
      </c>
      <c r="P17" s="109" t="s">
        <v>122</v>
      </c>
      <c r="Q17" s="70" t="s">
        <v>64</v>
      </c>
      <c r="R17" s="40" t="s">
        <v>64</v>
      </c>
      <c r="S17" s="73" t="s">
        <v>122</v>
      </c>
      <c r="T17" s="40" t="s">
        <v>64</v>
      </c>
      <c r="U17" s="40" t="e">
        <f>U16+'[1]KKO-FL'!$A$17</f>
        <v>#REF!</v>
      </c>
      <c r="V17" s="315"/>
      <c r="W17" s="73" t="s">
        <v>123</v>
      </c>
      <c r="X17" s="40" t="s">
        <v>64</v>
      </c>
      <c r="Y17" s="40" t="e">
        <f>Y16+'[1]KKO-FL'!$A$17</f>
        <v>#REF!</v>
      </c>
      <c r="Z17" s="73" t="s">
        <v>124</v>
      </c>
      <c r="AA17" s="72" t="s">
        <v>64</v>
      </c>
      <c r="AB17" s="40" t="e">
        <f>AB16+'[1]KKO-FL'!$A$17</f>
        <v>#REF!</v>
      </c>
      <c r="AC17" s="40" t="s">
        <v>64</v>
      </c>
      <c r="AD17" s="73" t="s">
        <v>64</v>
      </c>
      <c r="AE17" s="73" t="s">
        <v>125</v>
      </c>
      <c r="AF17" s="40" t="e">
        <f>AF16+'[1]KKO-FL'!$A$17</f>
        <v>#REF!</v>
      </c>
      <c r="AG17" s="40" t="s">
        <v>64</v>
      </c>
      <c r="AH17" s="73" t="s">
        <v>126</v>
      </c>
      <c r="AI17" s="40" t="e">
        <f>AI16+'[1]KKO-FL'!$A$17</f>
        <v>#REF!</v>
      </c>
      <c r="AJ17" s="40" t="s">
        <v>64</v>
      </c>
      <c r="AK17" s="110" t="s">
        <v>64</v>
      </c>
      <c r="AL17" s="40" t="s">
        <v>64</v>
      </c>
      <c r="AM17" s="73" t="s">
        <v>127</v>
      </c>
      <c r="AN17" s="40" t="e">
        <f>AN16+'[1]KKO-FL'!$A$17</f>
        <v>#REF!</v>
      </c>
      <c r="AO17" s="40" t="s">
        <v>64</v>
      </c>
      <c r="AP17" s="73" t="s">
        <v>128</v>
      </c>
      <c r="AQ17" s="40" t="e">
        <f>AQ16+'[1]KKO-FL'!$A$17</f>
        <v>#REF!</v>
      </c>
      <c r="AR17" s="73" t="s">
        <v>129</v>
      </c>
      <c r="AS17" s="40" t="s">
        <v>64</v>
      </c>
      <c r="AT17" s="40" t="s">
        <v>64</v>
      </c>
      <c r="AU17" s="111" t="s">
        <v>64</v>
      </c>
      <c r="AV17" s="40" t="s">
        <v>64</v>
      </c>
      <c r="AW17" s="109" t="s">
        <v>130</v>
      </c>
      <c r="AX17" s="112"/>
      <c r="AY17" s="70" t="s">
        <v>64</v>
      </c>
      <c r="AZ17" s="313" t="s">
        <v>64</v>
      </c>
      <c r="BA17" s="295" t="s">
        <v>64</v>
      </c>
      <c r="BB17" s="307" t="s">
        <v>131</v>
      </c>
      <c r="BC17" s="295" t="s">
        <v>64</v>
      </c>
      <c r="BD17" s="298" t="s">
        <v>132</v>
      </c>
      <c r="BE17" s="297" t="s">
        <v>64</v>
      </c>
      <c r="BF17" s="297" t="e">
        <f>BF16+'[1]KKO-FL'!$A$17</f>
        <v>#REF!</v>
      </c>
      <c r="BG17" s="295" t="s">
        <v>64</v>
      </c>
      <c r="BH17" s="307" t="s">
        <v>133</v>
      </c>
      <c r="BI17" s="297" t="s">
        <v>64</v>
      </c>
      <c r="BJ17" s="298" t="s">
        <v>64</v>
      </c>
      <c r="BK17" s="313" t="s">
        <v>64</v>
      </c>
      <c r="BL17" s="70" t="s">
        <v>64</v>
      </c>
      <c r="BM17" s="70" t="s">
        <v>64</v>
      </c>
      <c r="BN17" s="109" t="s">
        <v>134</v>
      </c>
      <c r="BO17" s="73"/>
      <c r="BP17" s="109" t="s">
        <v>135</v>
      </c>
      <c r="BQ17" s="40" t="s">
        <v>64</v>
      </c>
      <c r="BR17" s="79" t="s">
        <v>64</v>
      </c>
      <c r="BS17" s="70" t="s">
        <v>64</v>
      </c>
      <c r="BT17" s="109" t="s">
        <v>136</v>
      </c>
      <c r="BU17" s="313" t="s">
        <v>64</v>
      </c>
      <c r="BV17" s="70" t="s">
        <v>64</v>
      </c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>
      <c r="A18" s="96"/>
      <c r="B18" s="113" t="s">
        <v>137</v>
      </c>
      <c r="C18" s="67" t="s">
        <v>67</v>
      </c>
      <c r="D18" s="68"/>
      <c r="E18" s="40" t="s">
        <v>64</v>
      </c>
      <c r="F18" s="73" t="s">
        <v>64</v>
      </c>
      <c r="G18" s="68" t="s">
        <v>37</v>
      </c>
      <c r="H18" s="40"/>
      <c r="I18" s="108" t="s">
        <v>64</v>
      </c>
      <c r="J18" s="70"/>
      <c r="K18" s="71"/>
      <c r="L18" s="109" t="s">
        <v>64</v>
      </c>
      <c r="M18" s="72"/>
      <c r="N18" s="73" t="s">
        <v>64</v>
      </c>
      <c r="O18" s="70"/>
      <c r="P18" s="109" t="s">
        <v>64</v>
      </c>
      <c r="Q18" s="70" t="s">
        <v>64</v>
      </c>
      <c r="R18" s="40"/>
      <c r="S18" s="73" t="s">
        <v>64</v>
      </c>
      <c r="T18" s="40" t="s">
        <v>64</v>
      </c>
      <c r="U18" s="68" t="s">
        <v>37</v>
      </c>
      <c r="V18" s="315"/>
      <c r="W18" s="73" t="s">
        <v>64</v>
      </c>
      <c r="X18" s="40" t="s">
        <v>64</v>
      </c>
      <c r="Y18" s="114"/>
      <c r="Z18" s="73" t="s">
        <v>64</v>
      </c>
      <c r="AA18" s="72" t="s">
        <v>64</v>
      </c>
      <c r="AB18" s="114"/>
      <c r="AC18" s="40" t="s">
        <v>64</v>
      </c>
      <c r="AD18" s="73" t="s">
        <v>64</v>
      </c>
      <c r="AE18" s="73" t="s">
        <v>64</v>
      </c>
      <c r="AF18" s="68" t="s">
        <v>37</v>
      </c>
      <c r="AG18" s="40" t="s">
        <v>64</v>
      </c>
      <c r="AH18" s="73" t="s">
        <v>64</v>
      </c>
      <c r="AI18" s="73"/>
      <c r="AJ18" s="40" t="s">
        <v>64</v>
      </c>
      <c r="AK18" s="110" t="s">
        <v>64</v>
      </c>
      <c r="AL18" s="40" t="s">
        <v>64</v>
      </c>
      <c r="AM18" s="73" t="s">
        <v>64</v>
      </c>
      <c r="AN18" s="73"/>
      <c r="AO18" s="40" t="s">
        <v>64</v>
      </c>
      <c r="AP18" s="73" t="s">
        <v>64</v>
      </c>
      <c r="AQ18" s="115"/>
      <c r="AR18" s="73" t="s">
        <v>64</v>
      </c>
      <c r="AS18" s="40" t="s">
        <v>64</v>
      </c>
      <c r="AT18" s="40" t="s">
        <v>64</v>
      </c>
      <c r="AU18" s="73" t="s">
        <v>64</v>
      </c>
      <c r="AV18" s="40" t="s">
        <v>64</v>
      </c>
      <c r="AW18" s="109" t="s">
        <v>64</v>
      </c>
      <c r="AX18" s="101">
        <v>0.54513888888888895</v>
      </c>
      <c r="AY18" s="70" t="s">
        <v>64</v>
      </c>
      <c r="AZ18" s="313" t="s">
        <v>64</v>
      </c>
      <c r="BA18" s="295" t="s">
        <v>64</v>
      </c>
      <c r="BB18" s="307" t="s">
        <v>64</v>
      </c>
      <c r="BC18" s="295" t="s">
        <v>64</v>
      </c>
      <c r="BD18" s="298" t="s">
        <v>64</v>
      </c>
      <c r="BE18" s="297" t="s">
        <v>64</v>
      </c>
      <c r="BF18" s="308"/>
      <c r="BG18" s="295" t="s">
        <v>64</v>
      </c>
      <c r="BH18" s="307" t="s">
        <v>64</v>
      </c>
      <c r="BI18" s="297" t="s">
        <v>64</v>
      </c>
      <c r="BJ18" s="298" t="s">
        <v>64</v>
      </c>
      <c r="BK18" s="313" t="s">
        <v>64</v>
      </c>
      <c r="BL18" s="70" t="s">
        <v>64</v>
      </c>
      <c r="BM18" s="70" t="s">
        <v>64</v>
      </c>
      <c r="BN18" s="109" t="s">
        <v>64</v>
      </c>
      <c r="BO18" s="314">
        <v>0.67013888888888884</v>
      </c>
      <c r="BP18" s="109" t="s">
        <v>64</v>
      </c>
      <c r="BQ18" s="40" t="s">
        <v>64</v>
      </c>
      <c r="BR18" s="79" t="s">
        <v>64</v>
      </c>
      <c r="BS18" s="70" t="s">
        <v>64</v>
      </c>
      <c r="BT18" s="109" t="s">
        <v>64</v>
      </c>
      <c r="BU18" s="313" t="s">
        <v>64</v>
      </c>
      <c r="BV18" s="70" t="s">
        <v>64</v>
      </c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>
      <c r="A19" s="116">
        <v>6.2499999999999995E-3</v>
      </c>
      <c r="B19" s="113" t="s">
        <v>137</v>
      </c>
      <c r="C19" s="67" t="s">
        <v>138</v>
      </c>
      <c r="D19" s="117"/>
      <c r="E19" s="40" t="e">
        <f>E20-$A$20</f>
        <v>#REF!</v>
      </c>
      <c r="F19" s="73" t="s">
        <v>64</v>
      </c>
      <c r="G19" s="68" t="s">
        <v>37</v>
      </c>
      <c r="H19" s="40" t="e">
        <f>H20-$A$20</f>
        <v>#REF!</v>
      </c>
      <c r="I19" s="108" t="s">
        <v>64</v>
      </c>
      <c r="J19" s="70" t="e">
        <f>J20-$A$20</f>
        <v>#REF!</v>
      </c>
      <c r="K19" s="71"/>
      <c r="L19" s="109" t="s">
        <v>64</v>
      </c>
      <c r="M19" s="72" t="s">
        <v>64</v>
      </c>
      <c r="N19" s="73" t="s">
        <v>64</v>
      </c>
      <c r="O19" s="70" t="e">
        <f>O20-$A$20</f>
        <v>#REF!</v>
      </c>
      <c r="P19" s="109" t="s">
        <v>64</v>
      </c>
      <c r="Q19" s="70" t="e">
        <f>Q11+#REF!</f>
        <v>#REF!</v>
      </c>
      <c r="R19" s="40" t="e">
        <f>R20-$A$20</f>
        <v>#REF!</v>
      </c>
      <c r="S19" s="73" t="s">
        <v>64</v>
      </c>
      <c r="T19" s="40" t="e">
        <f>T11+#REF!</f>
        <v>#REF!</v>
      </c>
      <c r="U19" s="68" t="s">
        <v>37</v>
      </c>
      <c r="V19" s="315"/>
      <c r="W19" s="73" t="s">
        <v>64</v>
      </c>
      <c r="X19" s="40" t="e">
        <f>X20-$A$20</f>
        <v>#REF!</v>
      </c>
      <c r="Y19" s="68" t="s">
        <v>37</v>
      </c>
      <c r="Z19" s="73" t="s">
        <v>64</v>
      </c>
      <c r="AA19" s="72" t="e">
        <f>AA11+#REF!</f>
        <v>#REF!</v>
      </c>
      <c r="AB19" s="68" t="s">
        <v>37</v>
      </c>
      <c r="AC19" s="40" t="s">
        <v>64</v>
      </c>
      <c r="AD19" s="73" t="s">
        <v>64</v>
      </c>
      <c r="AE19" s="73" t="s">
        <v>64</v>
      </c>
      <c r="AF19" s="68" t="s">
        <v>37</v>
      </c>
      <c r="AG19" s="40" t="e">
        <f>AG20-$A$20</f>
        <v>#REF!</v>
      </c>
      <c r="AH19" s="73" t="s">
        <v>64</v>
      </c>
      <c r="AI19" s="73"/>
      <c r="AJ19" s="40" t="s">
        <v>64</v>
      </c>
      <c r="AK19" s="110" t="s">
        <v>64</v>
      </c>
      <c r="AL19" s="40" t="e">
        <f>AL20-$A$20</f>
        <v>#REF!</v>
      </c>
      <c r="AM19" s="73" t="s">
        <v>64</v>
      </c>
      <c r="AN19" s="73"/>
      <c r="AO19" s="40" t="e">
        <f>AO20-$A$20</f>
        <v>#REF!</v>
      </c>
      <c r="AP19" s="73" t="s">
        <v>64</v>
      </c>
      <c r="AQ19" s="115"/>
      <c r="AR19" s="73" t="s">
        <v>64</v>
      </c>
      <c r="AS19" s="40" t="e">
        <f>AS11+#REF!</f>
        <v>#REF!</v>
      </c>
      <c r="AT19" s="40" t="s">
        <v>64</v>
      </c>
      <c r="AU19" s="73" t="s">
        <v>64</v>
      </c>
      <c r="AV19" s="40" t="e">
        <f>AV20-$A$20</f>
        <v>#REF!</v>
      </c>
      <c r="AW19" s="109" t="s">
        <v>64</v>
      </c>
      <c r="AX19" s="71" t="s">
        <v>64</v>
      </c>
      <c r="AY19" s="70" t="s">
        <v>64</v>
      </c>
      <c r="AZ19" s="313" t="s">
        <v>64</v>
      </c>
      <c r="BA19" s="295" t="e">
        <f>BA20-$A$20</f>
        <v>#REF!</v>
      </c>
      <c r="BB19" s="307" t="s">
        <v>64</v>
      </c>
      <c r="BC19" s="295" t="e">
        <f>BC20-$A$20</f>
        <v>#REF!</v>
      </c>
      <c r="BD19" s="298" t="s">
        <v>64</v>
      </c>
      <c r="BE19" s="297" t="e">
        <f>BE11+#REF!</f>
        <v>#REF!</v>
      </c>
      <c r="BF19" s="308"/>
      <c r="BG19" s="295" t="e">
        <f>BG20-$A$20</f>
        <v>#REF!</v>
      </c>
      <c r="BH19" s="307" t="s">
        <v>64</v>
      </c>
      <c r="BI19" s="297" t="s">
        <v>64</v>
      </c>
      <c r="BJ19" s="298" t="s">
        <v>64</v>
      </c>
      <c r="BK19" s="313" t="s">
        <v>64</v>
      </c>
      <c r="BL19" s="70" t="s">
        <v>64</v>
      </c>
      <c r="BM19" s="70" t="e">
        <f>BM20-$A$20</f>
        <v>#REF!</v>
      </c>
      <c r="BN19" s="109" t="s">
        <v>64</v>
      </c>
      <c r="BO19" s="315" t="s">
        <v>64</v>
      </c>
      <c r="BP19" s="109" t="s">
        <v>64</v>
      </c>
      <c r="BQ19" s="40" t="s">
        <v>64</v>
      </c>
      <c r="BR19" s="79" t="s">
        <v>64</v>
      </c>
      <c r="BS19" s="70" t="e">
        <f>BS20-$A$20</f>
        <v>#REF!</v>
      </c>
      <c r="BT19" s="109" t="s">
        <v>64</v>
      </c>
      <c r="BU19" s="313" t="s">
        <v>64</v>
      </c>
      <c r="BV19" s="70" t="s">
        <v>64</v>
      </c>
    </row>
    <row r="20" spans="1:112">
      <c r="A20" s="96">
        <v>2.7777777777777779E-3</v>
      </c>
      <c r="B20" s="14" t="s">
        <v>139</v>
      </c>
      <c r="C20" s="67" t="s">
        <v>140</v>
      </c>
      <c r="D20" s="68" t="s">
        <v>37</v>
      </c>
      <c r="E20" s="40" t="e">
        <f>E21-$A$21</f>
        <v>#REF!</v>
      </c>
      <c r="F20" s="73" t="s">
        <v>141</v>
      </c>
      <c r="G20" s="68" t="s">
        <v>37</v>
      </c>
      <c r="H20" s="40" t="e">
        <f>H21-$A$21</f>
        <v>#REF!</v>
      </c>
      <c r="I20" s="108" t="s">
        <v>142</v>
      </c>
      <c r="J20" s="70" t="e">
        <f>J21-$A$21</f>
        <v>#REF!</v>
      </c>
      <c r="K20" s="71"/>
      <c r="L20" s="109" t="s">
        <v>143</v>
      </c>
      <c r="M20" s="72" t="s">
        <v>64</v>
      </c>
      <c r="N20" s="73" t="s">
        <v>64</v>
      </c>
      <c r="O20" s="70" t="e">
        <f>O21-$A$21</f>
        <v>#REF!</v>
      </c>
      <c r="P20" s="109" t="s">
        <v>144</v>
      </c>
      <c r="Q20" s="70" t="e">
        <f>Q19+$A$20</f>
        <v>#REF!</v>
      </c>
      <c r="R20" s="40" t="e">
        <f>R21-$A$21</f>
        <v>#REF!</v>
      </c>
      <c r="S20" s="73" t="s">
        <v>144</v>
      </c>
      <c r="T20" s="40" t="e">
        <f>T19+$A$20</f>
        <v>#REF!</v>
      </c>
      <c r="U20" s="68" t="s">
        <v>37</v>
      </c>
      <c r="V20" s="315"/>
      <c r="W20" s="73" t="s">
        <v>145</v>
      </c>
      <c r="X20" s="40" t="e">
        <f>X21-$A$21</f>
        <v>#REF!</v>
      </c>
      <c r="Y20" s="68" t="s">
        <v>37</v>
      </c>
      <c r="Z20" s="73" t="s">
        <v>146</v>
      </c>
      <c r="AA20" s="72" t="e">
        <f>AA19+$A$20</f>
        <v>#REF!</v>
      </c>
      <c r="AB20" s="68" t="s">
        <v>37</v>
      </c>
      <c r="AC20" s="40" t="s">
        <v>64</v>
      </c>
      <c r="AD20" s="73" t="s">
        <v>64</v>
      </c>
      <c r="AE20" s="73" t="s">
        <v>147</v>
      </c>
      <c r="AF20" s="68"/>
      <c r="AG20" s="40" t="e">
        <f>AG21-$A$21</f>
        <v>#REF!</v>
      </c>
      <c r="AH20" s="73" t="s">
        <v>148</v>
      </c>
      <c r="AI20" s="73"/>
      <c r="AJ20" s="40" t="s">
        <v>64</v>
      </c>
      <c r="AK20" s="110" t="s">
        <v>64</v>
      </c>
      <c r="AL20" s="40" t="e">
        <f>AL21-$A$21</f>
        <v>#REF!</v>
      </c>
      <c r="AM20" s="73" t="s">
        <v>149</v>
      </c>
      <c r="AN20" s="73"/>
      <c r="AO20" s="40" t="e">
        <f>AO21-$A$21</f>
        <v>#REF!</v>
      </c>
      <c r="AP20" s="73" t="s">
        <v>150</v>
      </c>
      <c r="AQ20" s="73"/>
      <c r="AR20" s="73" t="s">
        <v>151</v>
      </c>
      <c r="AS20" s="40" t="e">
        <f>AS19+$A$20</f>
        <v>#REF!</v>
      </c>
      <c r="AT20" s="40" t="s">
        <v>64</v>
      </c>
      <c r="AU20" s="111" t="s">
        <v>64</v>
      </c>
      <c r="AV20" s="40" t="e">
        <f>AV21-$A$21</f>
        <v>#REF!</v>
      </c>
      <c r="AW20" s="109" t="s">
        <v>152</v>
      </c>
      <c r="AX20" s="71" t="s">
        <v>64</v>
      </c>
      <c r="AY20" s="70" t="s">
        <v>64</v>
      </c>
      <c r="AZ20" s="313" t="s">
        <v>64</v>
      </c>
      <c r="BA20" s="295" t="e">
        <f>BA21-$A$21</f>
        <v>#REF!</v>
      </c>
      <c r="BB20" s="307" t="s">
        <v>153</v>
      </c>
      <c r="BC20" s="295" t="e">
        <f>BC21-$A$21</f>
        <v>#REF!</v>
      </c>
      <c r="BD20" s="298" t="s">
        <v>154</v>
      </c>
      <c r="BE20" s="297" t="e">
        <f>BE19+$A$20</f>
        <v>#REF!</v>
      </c>
      <c r="BF20" s="298"/>
      <c r="BG20" s="295" t="e">
        <f>BG21-$A$21</f>
        <v>#REF!</v>
      </c>
      <c r="BH20" s="307" t="s">
        <v>155</v>
      </c>
      <c r="BI20" s="297" t="s">
        <v>64</v>
      </c>
      <c r="BJ20" s="298" t="s">
        <v>64</v>
      </c>
      <c r="BK20" s="313" t="s">
        <v>64</v>
      </c>
      <c r="BL20" s="70" t="s">
        <v>64</v>
      </c>
      <c r="BM20" s="70" t="e">
        <f>BM21-$A$21</f>
        <v>#REF!</v>
      </c>
      <c r="BN20" s="109" t="s">
        <v>156</v>
      </c>
      <c r="BO20" s="315" t="s">
        <v>64</v>
      </c>
      <c r="BP20" s="109" t="s">
        <v>157</v>
      </c>
      <c r="BQ20" s="40" t="s">
        <v>64</v>
      </c>
      <c r="BR20" s="79" t="s">
        <v>64</v>
      </c>
      <c r="BS20" s="70" t="e">
        <f>BS21-$A$21</f>
        <v>#REF!</v>
      </c>
      <c r="BT20" s="109" t="s">
        <v>158</v>
      </c>
      <c r="BU20" s="313" t="s">
        <v>64</v>
      </c>
      <c r="BV20" s="70" t="s">
        <v>64</v>
      </c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>
      <c r="A21" s="96">
        <v>4.8611111111111112E-3</v>
      </c>
      <c r="B21" s="14" t="s">
        <v>159</v>
      </c>
      <c r="C21" s="67" t="s">
        <v>68</v>
      </c>
      <c r="D21" s="68" t="s">
        <v>37</v>
      </c>
      <c r="E21" s="40" t="e">
        <f>E22-$A$22</f>
        <v>#REF!</v>
      </c>
      <c r="F21" s="73" t="s">
        <v>160</v>
      </c>
      <c r="G21" s="68" t="s">
        <v>37</v>
      </c>
      <c r="H21" s="40" t="e">
        <f>H22-$A$22</f>
        <v>#REF!</v>
      </c>
      <c r="I21" s="118">
        <v>0.22847222222222222</v>
      </c>
      <c r="J21" s="72" t="e">
        <f>J22-$A$22</f>
        <v>#REF!</v>
      </c>
      <c r="K21" s="71">
        <v>0.25277777777777782</v>
      </c>
      <c r="L21" s="109" t="s">
        <v>161</v>
      </c>
      <c r="M21" s="72" t="s">
        <v>64</v>
      </c>
      <c r="N21" s="73" t="s">
        <v>64</v>
      </c>
      <c r="O21" s="40" t="e">
        <f>O22-$A$22</f>
        <v>#REF!</v>
      </c>
      <c r="P21" s="109" t="s">
        <v>162</v>
      </c>
      <c r="Q21" s="72" t="e">
        <f>Q20+$A$21</f>
        <v>#REF!</v>
      </c>
      <c r="R21" s="40" t="e">
        <f>R22-$A$22</f>
        <v>#REF!</v>
      </c>
      <c r="S21" s="73" t="s">
        <v>162</v>
      </c>
      <c r="T21" s="40" t="e">
        <f>T20+$A$21</f>
        <v>#REF!</v>
      </c>
      <c r="U21" s="68" t="s">
        <v>37</v>
      </c>
      <c r="V21" s="315">
        <v>0.31111111111111112</v>
      </c>
      <c r="W21" s="73" t="s">
        <v>163</v>
      </c>
      <c r="X21" s="40" t="e">
        <f>X22-$A$22</f>
        <v>#REF!</v>
      </c>
      <c r="Y21" s="68" t="s">
        <v>37</v>
      </c>
      <c r="Z21" s="73" t="s">
        <v>164</v>
      </c>
      <c r="AA21" s="72" t="e">
        <f>AA20+$A$21</f>
        <v>#REF!</v>
      </c>
      <c r="AB21" s="68" t="s">
        <v>37</v>
      </c>
      <c r="AC21" s="40" t="s">
        <v>64</v>
      </c>
      <c r="AD21" s="73" t="s">
        <v>64</v>
      </c>
      <c r="AE21" s="73" t="s">
        <v>165</v>
      </c>
      <c r="AF21" s="68"/>
      <c r="AG21" s="40" t="e">
        <f>AG22-$A$22</f>
        <v>#REF!</v>
      </c>
      <c r="AH21" s="73" t="s">
        <v>166</v>
      </c>
      <c r="AI21" s="73"/>
      <c r="AJ21" s="40" t="s">
        <v>64</v>
      </c>
      <c r="AK21" s="110" t="s">
        <v>64</v>
      </c>
      <c r="AL21" s="40" t="e">
        <f>AL22-$A$22</f>
        <v>#REF!</v>
      </c>
      <c r="AM21" s="73" t="s">
        <v>167</v>
      </c>
      <c r="AN21" s="73"/>
      <c r="AO21" s="40" t="e">
        <f>AO22-$A$22</f>
        <v>#REF!</v>
      </c>
      <c r="AP21" s="73" t="s">
        <v>168</v>
      </c>
      <c r="AQ21" s="73"/>
      <c r="AR21" s="73" t="s">
        <v>169</v>
      </c>
      <c r="AS21" s="40" t="e">
        <f>AS20+$A$21</f>
        <v>#REF!</v>
      </c>
      <c r="AT21" s="40" t="s">
        <v>64</v>
      </c>
      <c r="AU21" s="111" t="s">
        <v>64</v>
      </c>
      <c r="AV21" s="40" t="e">
        <f>AV22-$A$22</f>
        <v>#REF!</v>
      </c>
      <c r="AW21" s="109" t="s">
        <v>170</v>
      </c>
      <c r="AX21" s="71" t="s">
        <v>64</v>
      </c>
      <c r="AY21" s="70">
        <v>0.57291666666666663</v>
      </c>
      <c r="AZ21" s="313" t="s">
        <v>64</v>
      </c>
      <c r="BA21" s="297" t="e">
        <f>BA22-$A$22</f>
        <v>#REF!</v>
      </c>
      <c r="BB21" s="307" t="s">
        <v>171</v>
      </c>
      <c r="BC21" s="297" t="e">
        <f>BC22-$A$22</f>
        <v>#REF!</v>
      </c>
      <c r="BD21" s="298" t="s">
        <v>172</v>
      </c>
      <c r="BE21" s="297" t="e">
        <f>BE20+$A$21</f>
        <v>#REF!</v>
      </c>
      <c r="BF21" s="298"/>
      <c r="BG21" s="295" t="e">
        <f>BG22-$A$22</f>
        <v>#REF!</v>
      </c>
      <c r="BH21" s="307" t="s">
        <v>173</v>
      </c>
      <c r="BI21" s="297" t="s">
        <v>64</v>
      </c>
      <c r="BJ21" s="298" t="s">
        <v>64</v>
      </c>
      <c r="BK21" s="313" t="s">
        <v>64</v>
      </c>
      <c r="BL21" s="70">
        <v>0.63888888888888895</v>
      </c>
      <c r="BM21" s="40" t="e">
        <f>BM22-$A$22</f>
        <v>#REF!</v>
      </c>
      <c r="BN21" s="109" t="s">
        <v>174</v>
      </c>
      <c r="BO21" s="315" t="s">
        <v>64</v>
      </c>
      <c r="BP21" s="109" t="s">
        <v>60</v>
      </c>
      <c r="BQ21" s="40" t="s">
        <v>64</v>
      </c>
      <c r="BR21" s="79" t="s">
        <v>64</v>
      </c>
      <c r="BS21" s="40" t="e">
        <f>BS22-$A$22</f>
        <v>#REF!</v>
      </c>
      <c r="BT21" s="109" t="s">
        <v>175</v>
      </c>
      <c r="BU21" s="313" t="s">
        <v>64</v>
      </c>
      <c r="BV21" s="70">
        <v>0.69791666666666663</v>
      </c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>
      <c r="A22" s="96">
        <v>4.8611111111111112E-3</v>
      </c>
      <c r="B22" s="14" t="s">
        <v>137</v>
      </c>
      <c r="C22" s="67" t="s">
        <v>68</v>
      </c>
      <c r="D22" s="68" t="s">
        <v>37</v>
      </c>
      <c r="E22" s="40" t="e">
        <f>E23-$A$23</f>
        <v>#REF!</v>
      </c>
      <c r="F22" s="73" t="s">
        <v>176</v>
      </c>
      <c r="G22" s="68" t="s">
        <v>37</v>
      </c>
      <c r="H22" s="40" t="e">
        <f>H23-$A$23</f>
        <v>#REF!</v>
      </c>
      <c r="I22" s="111" t="s">
        <v>177</v>
      </c>
      <c r="J22" s="72" t="e">
        <f>J23-$A$23</f>
        <v>#REF!</v>
      </c>
      <c r="K22" s="71">
        <v>0.25763888888888892</v>
      </c>
      <c r="L22" s="73" t="s">
        <v>178</v>
      </c>
      <c r="M22" s="103" t="s">
        <v>64</v>
      </c>
      <c r="N22" s="73" t="s">
        <v>97</v>
      </c>
      <c r="O22" s="40" t="e">
        <f>O23-$A$23</f>
        <v>#REF!</v>
      </c>
      <c r="P22" s="73" t="s">
        <v>179</v>
      </c>
      <c r="Q22" s="72" t="e">
        <f>Q21+$A$22</f>
        <v>#REF!</v>
      </c>
      <c r="R22" s="40" t="e">
        <f>R23-$A$23</f>
        <v>#REF!</v>
      </c>
      <c r="S22" s="73" t="s">
        <v>179</v>
      </c>
      <c r="T22" s="40" t="e">
        <f>T21+$A$22</f>
        <v>#REF!</v>
      </c>
      <c r="U22" s="68" t="s">
        <v>37</v>
      </c>
      <c r="V22" s="315">
        <v>0.31319444444444444</v>
      </c>
      <c r="W22" s="73" t="s">
        <v>180</v>
      </c>
      <c r="X22" s="40" t="e">
        <f>X23-$A$23</f>
        <v>#REF!</v>
      </c>
      <c r="Y22" s="68" t="s">
        <v>37</v>
      </c>
      <c r="Z22" s="73" t="s">
        <v>181</v>
      </c>
      <c r="AA22" s="72" t="e">
        <f>AA21+$A$22</f>
        <v>#REF!</v>
      </c>
      <c r="AB22" s="68" t="s">
        <v>37</v>
      </c>
      <c r="AC22" s="78" t="s">
        <v>64</v>
      </c>
      <c r="AD22" s="73" t="s">
        <v>101</v>
      </c>
      <c r="AE22" s="73" t="s">
        <v>182</v>
      </c>
      <c r="AF22" s="68"/>
      <c r="AG22" s="40" t="e">
        <f>AG23-$A$23</f>
        <v>#REF!</v>
      </c>
      <c r="AH22" s="73" t="s">
        <v>183</v>
      </c>
      <c r="AI22" s="73"/>
      <c r="AJ22" s="78" t="s">
        <v>64</v>
      </c>
      <c r="AK22" s="110" t="s">
        <v>104</v>
      </c>
      <c r="AL22" s="40" t="e">
        <f>AL23-$A$23</f>
        <v>#REF!</v>
      </c>
      <c r="AM22" s="73" t="s">
        <v>184</v>
      </c>
      <c r="AN22" s="73"/>
      <c r="AO22" s="40" t="e">
        <f>AO23-$A$23</f>
        <v>#REF!</v>
      </c>
      <c r="AP22" s="73" t="s">
        <v>185</v>
      </c>
      <c r="AQ22" s="73"/>
      <c r="AR22" s="73" t="s">
        <v>186</v>
      </c>
      <c r="AS22" s="40" t="e">
        <f>AS21+$A$22</f>
        <v>#REF!</v>
      </c>
      <c r="AT22" s="78" t="s">
        <v>64</v>
      </c>
      <c r="AU22" s="111" t="s">
        <v>108</v>
      </c>
      <c r="AV22" s="40" t="e">
        <f>AV23-$A$23</f>
        <v>#REF!</v>
      </c>
      <c r="AW22" s="73" t="s">
        <v>187</v>
      </c>
      <c r="AX22" s="71" t="s">
        <v>64</v>
      </c>
      <c r="AY22" s="70">
        <v>0.57638888888888895</v>
      </c>
      <c r="AZ22" s="313" t="s">
        <v>64</v>
      </c>
      <c r="BA22" s="297" t="e">
        <f>BA23-$A$23</f>
        <v>#REF!</v>
      </c>
      <c r="BB22" s="298" t="s">
        <v>188</v>
      </c>
      <c r="BC22" s="297" t="e">
        <f>BC23-$A$23</f>
        <v>#REF!</v>
      </c>
      <c r="BD22" s="298" t="s">
        <v>189</v>
      </c>
      <c r="BE22" s="297" t="e">
        <f>BE21+$A$22</f>
        <v>#REF!</v>
      </c>
      <c r="BF22" s="298"/>
      <c r="BG22" s="295" t="e">
        <f>BG23-$A$23</f>
        <v>#REF!</v>
      </c>
      <c r="BH22" s="298" t="s">
        <v>190</v>
      </c>
      <c r="BI22" s="306" t="s">
        <v>64</v>
      </c>
      <c r="BJ22" s="298" t="s">
        <v>113</v>
      </c>
      <c r="BK22" s="313" t="s">
        <v>64</v>
      </c>
      <c r="BL22" s="70">
        <v>0.64236111111111105</v>
      </c>
      <c r="BM22" s="40" t="e">
        <f>BM23-$A$23</f>
        <v>#REF!</v>
      </c>
      <c r="BN22" s="73" t="s">
        <v>191</v>
      </c>
      <c r="BO22" s="315" t="s">
        <v>64</v>
      </c>
      <c r="BP22" s="73" t="s">
        <v>192</v>
      </c>
      <c r="BQ22" s="78" t="s">
        <v>64</v>
      </c>
      <c r="BR22" s="79" t="s">
        <v>116</v>
      </c>
      <c r="BS22" s="40" t="e">
        <f>BS23-$A$23</f>
        <v>#REF!</v>
      </c>
      <c r="BT22" s="73" t="s">
        <v>193</v>
      </c>
      <c r="BU22" s="313" t="s">
        <v>64</v>
      </c>
      <c r="BV22" s="70">
        <v>0.70138888888888884</v>
      </c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>
      <c r="A23" s="96">
        <v>8.3333333333333332E-3</v>
      </c>
      <c r="B23" s="14" t="s">
        <v>194</v>
      </c>
      <c r="C23" s="67" t="s">
        <v>195</v>
      </c>
      <c r="D23" s="68" t="s">
        <v>37</v>
      </c>
      <c r="E23" s="40" t="e">
        <f>E24-$A$24</f>
        <v>#REF!</v>
      </c>
      <c r="F23" s="73" t="s">
        <v>196</v>
      </c>
      <c r="G23" s="68" t="s">
        <v>37</v>
      </c>
      <c r="H23" s="40" t="e">
        <f>H24-$A$24</f>
        <v>#REF!</v>
      </c>
      <c r="I23" s="111" t="s">
        <v>197</v>
      </c>
      <c r="J23" s="72" t="e">
        <f>J24-$A$24</f>
        <v>#REF!</v>
      </c>
      <c r="K23" s="71">
        <v>0.26597222222222228</v>
      </c>
      <c r="L23" s="73" t="s">
        <v>198</v>
      </c>
      <c r="M23" s="72" t="s">
        <v>64</v>
      </c>
      <c r="N23" s="73" t="s">
        <v>199</v>
      </c>
      <c r="O23" s="40" t="e">
        <f>O24-$A$24</f>
        <v>#REF!</v>
      </c>
      <c r="P23" s="73" t="s">
        <v>200</v>
      </c>
      <c r="Q23" s="72" t="e">
        <f>Q22+$A$23</f>
        <v>#REF!</v>
      </c>
      <c r="R23" s="40" t="e">
        <f>R24-$A$24</f>
        <v>#REF!</v>
      </c>
      <c r="S23" s="73" t="s">
        <v>200</v>
      </c>
      <c r="T23" s="40" t="e">
        <f>T22+$A$23</f>
        <v>#REF!</v>
      </c>
      <c r="U23" s="68" t="s">
        <v>37</v>
      </c>
      <c r="V23" s="315">
        <v>0.31944444444444448</v>
      </c>
      <c r="W23" s="73" t="s">
        <v>201</v>
      </c>
      <c r="X23" s="40" t="e">
        <f>X24-$A$24</f>
        <v>#REF!</v>
      </c>
      <c r="Y23" s="68" t="s">
        <v>37</v>
      </c>
      <c r="Z23" s="73" t="s">
        <v>202</v>
      </c>
      <c r="AA23" s="72" t="e">
        <f>AA22+$A$23</f>
        <v>#REF!</v>
      </c>
      <c r="AB23" s="68" t="s">
        <v>37</v>
      </c>
      <c r="AC23" s="40" t="s">
        <v>64</v>
      </c>
      <c r="AD23" s="73" t="s">
        <v>203</v>
      </c>
      <c r="AE23" s="73" t="s">
        <v>204</v>
      </c>
      <c r="AF23" s="68"/>
      <c r="AG23" s="40" t="e">
        <f>AG24-$A$24</f>
        <v>#REF!</v>
      </c>
      <c r="AH23" s="73" t="s">
        <v>205</v>
      </c>
      <c r="AI23" s="73"/>
      <c r="AJ23" s="40" t="s">
        <v>64</v>
      </c>
      <c r="AK23" s="110" t="s">
        <v>206</v>
      </c>
      <c r="AL23" s="40" t="e">
        <f>AL24-$A$24</f>
        <v>#REF!</v>
      </c>
      <c r="AM23" s="73" t="s">
        <v>207</v>
      </c>
      <c r="AN23" s="73"/>
      <c r="AO23" s="40" t="e">
        <f>AO24-$A$24</f>
        <v>#REF!</v>
      </c>
      <c r="AP23" s="73" t="s">
        <v>208</v>
      </c>
      <c r="AQ23" s="73"/>
      <c r="AR23" s="68" t="s">
        <v>37</v>
      </c>
      <c r="AS23" s="119"/>
      <c r="AT23" s="40" t="s">
        <v>64</v>
      </c>
      <c r="AU23" s="111" t="s">
        <v>209</v>
      </c>
      <c r="AV23" s="40" t="e">
        <f>AV24-$A$24</f>
        <v>#REF!</v>
      </c>
      <c r="AW23" s="73" t="s">
        <v>210</v>
      </c>
      <c r="AX23" s="71">
        <v>0.55347222222222225</v>
      </c>
      <c r="AY23" s="70">
        <v>0.57986111111111105</v>
      </c>
      <c r="AZ23" s="313">
        <v>0.57291666666666663</v>
      </c>
      <c r="BA23" s="297" t="e">
        <f>BA24-$A$24</f>
        <v>#REF!</v>
      </c>
      <c r="BB23" s="298" t="s">
        <v>211</v>
      </c>
      <c r="BC23" s="297" t="e">
        <f>BC24-$A$24</f>
        <v>#REF!</v>
      </c>
      <c r="BD23" s="298" t="s">
        <v>212</v>
      </c>
      <c r="BE23" s="297" t="e">
        <f>BE22+$A$23</f>
        <v>#REF!</v>
      </c>
      <c r="BF23" s="298"/>
      <c r="BG23" s="295" t="e">
        <f>BG24-$A$24</f>
        <v>#REF!</v>
      </c>
      <c r="BH23" s="298" t="s">
        <v>213</v>
      </c>
      <c r="BI23" s="297" t="s">
        <v>64</v>
      </c>
      <c r="BJ23" s="298" t="s">
        <v>214</v>
      </c>
      <c r="BK23" s="313">
        <v>0.63888888888888895</v>
      </c>
      <c r="BL23" s="70">
        <v>0.64583333333333337</v>
      </c>
      <c r="BM23" s="40" t="e">
        <f>BM24-$A$24</f>
        <v>#REF!</v>
      </c>
      <c r="BN23" s="73" t="s">
        <v>215</v>
      </c>
      <c r="BO23" s="315">
        <v>0.67847222222222225</v>
      </c>
      <c r="BP23" s="68" t="s">
        <v>37</v>
      </c>
      <c r="BQ23" s="40" t="s">
        <v>64</v>
      </c>
      <c r="BR23" s="79" t="s">
        <v>216</v>
      </c>
      <c r="BS23" s="40" t="e">
        <f>BS24-$A$24</f>
        <v>#REF!</v>
      </c>
      <c r="BT23" s="73" t="s">
        <v>217</v>
      </c>
      <c r="BU23" s="313">
        <v>0.69791666666666663</v>
      </c>
      <c r="BV23" s="70">
        <v>0.70486111111111116</v>
      </c>
      <c r="BW23" s="294"/>
      <c r="BX23" s="294"/>
      <c r="BY23" s="294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 ht="13.5" thickBot="1">
      <c r="A24" s="82">
        <v>5.5555555555555558E-3</v>
      </c>
      <c r="B24" s="29" t="s">
        <v>218</v>
      </c>
      <c r="C24" s="120" t="s">
        <v>68</v>
      </c>
      <c r="D24" s="84" t="s">
        <v>37</v>
      </c>
      <c r="E24" s="85" t="e">
        <f>F25-#REF!</f>
        <v>#REF!</v>
      </c>
      <c r="F24" s="90" t="s">
        <v>219</v>
      </c>
      <c r="G24" s="121" t="s">
        <v>37</v>
      </c>
      <c r="H24" s="85" t="e">
        <f>I25-#REF!</f>
        <v>#REF!</v>
      </c>
      <c r="I24" s="92" t="s">
        <v>220</v>
      </c>
      <c r="J24" s="89" t="e">
        <f>L25-#REF!</f>
        <v>#REF!</v>
      </c>
      <c r="K24" s="88">
        <v>0.27152777777777776</v>
      </c>
      <c r="L24" s="90" t="s">
        <v>221</v>
      </c>
      <c r="M24" s="89" t="s">
        <v>64</v>
      </c>
      <c r="N24" s="90" t="s">
        <v>144</v>
      </c>
      <c r="O24" s="85" t="e">
        <f>S25-#REF!</f>
        <v>#REF!</v>
      </c>
      <c r="P24" s="90" t="s">
        <v>222</v>
      </c>
      <c r="Q24" s="89" t="e">
        <f>Q23+$A$24</f>
        <v>#REF!</v>
      </c>
      <c r="R24" s="85" t="e">
        <f>P25-#REF!</f>
        <v>#REF!</v>
      </c>
      <c r="S24" s="90" t="s">
        <v>222</v>
      </c>
      <c r="T24" s="85" t="e">
        <f>T23+$A$24</f>
        <v>#REF!</v>
      </c>
      <c r="U24" s="121" t="s">
        <v>37</v>
      </c>
      <c r="V24" s="316" t="s">
        <v>64</v>
      </c>
      <c r="W24" s="90" t="s">
        <v>146</v>
      </c>
      <c r="X24" s="85" t="e">
        <f>AE25-#REF!-#REF!</f>
        <v>#REF!</v>
      </c>
      <c r="Y24" s="121" t="s">
        <v>37</v>
      </c>
      <c r="Z24" s="90" t="s">
        <v>223</v>
      </c>
      <c r="AA24" s="89" t="e">
        <f>AA23+$A$24</f>
        <v>#REF!</v>
      </c>
      <c r="AB24" s="121" t="s">
        <v>37</v>
      </c>
      <c r="AC24" s="85" t="s">
        <v>64</v>
      </c>
      <c r="AD24" s="90" t="s">
        <v>147</v>
      </c>
      <c r="AE24" s="90" t="s">
        <v>224</v>
      </c>
      <c r="AF24" s="84"/>
      <c r="AG24" s="85" t="e">
        <f>AH25-#REF!</f>
        <v>#REF!</v>
      </c>
      <c r="AH24" s="90" t="s">
        <v>225</v>
      </c>
      <c r="AI24" s="90"/>
      <c r="AJ24" s="85" t="s">
        <v>64</v>
      </c>
      <c r="AK24" s="91" t="s">
        <v>149</v>
      </c>
      <c r="AL24" s="85" t="e">
        <f>AM25-#REF!</f>
        <v>#REF!</v>
      </c>
      <c r="AM24" s="90" t="s">
        <v>226</v>
      </c>
      <c r="AN24" s="90"/>
      <c r="AO24" s="85" t="e">
        <f>AP25-#REF!</f>
        <v>#REF!</v>
      </c>
      <c r="AP24" s="90" t="s">
        <v>106</v>
      </c>
      <c r="AQ24" s="90"/>
      <c r="AR24" s="84" t="s">
        <v>37</v>
      </c>
      <c r="AS24" s="122"/>
      <c r="AT24" s="85" t="s">
        <v>64</v>
      </c>
      <c r="AU24" s="92" t="s">
        <v>152</v>
      </c>
      <c r="AV24" s="85" t="e">
        <f>AW25-#REF!</f>
        <v>#REF!</v>
      </c>
      <c r="AW24" s="90" t="s">
        <v>227</v>
      </c>
      <c r="AX24" s="88">
        <v>0.55902777777777779</v>
      </c>
      <c r="AY24" s="87"/>
      <c r="AZ24" s="312">
        <v>0.57986111111111105</v>
      </c>
      <c r="BA24" s="301" t="e">
        <f>BB25-#REF!</f>
        <v>#REF!</v>
      </c>
      <c r="BB24" s="302" t="s">
        <v>228</v>
      </c>
      <c r="BC24" s="301" t="e">
        <f>BD25-#REF!</f>
        <v>#REF!</v>
      </c>
      <c r="BD24" s="302" t="s">
        <v>155</v>
      </c>
      <c r="BE24" s="301" t="e">
        <f>BE23+$A$24</f>
        <v>#REF!</v>
      </c>
      <c r="BF24" s="302"/>
      <c r="BG24" s="299" t="e">
        <f>BH25-#REF!</f>
        <v>#REF!</v>
      </c>
      <c r="BH24" s="302" t="s">
        <v>229</v>
      </c>
      <c r="BI24" s="301" t="s">
        <v>64</v>
      </c>
      <c r="BJ24" s="302" t="s">
        <v>156</v>
      </c>
      <c r="BK24" s="312">
        <v>0.64583333333333337</v>
      </c>
      <c r="BL24" s="85"/>
      <c r="BM24" s="85" t="e">
        <f>BN25-#REF!</f>
        <v>#REF!</v>
      </c>
      <c r="BN24" s="90" t="s">
        <v>230</v>
      </c>
      <c r="BO24" s="316">
        <v>0.68402777777777779</v>
      </c>
      <c r="BP24" s="84" t="s">
        <v>37</v>
      </c>
      <c r="BQ24" s="85" t="s">
        <v>64</v>
      </c>
      <c r="BR24" s="94" t="s">
        <v>231</v>
      </c>
      <c r="BS24" s="85" t="e">
        <f>BT25-#REF!</f>
        <v>#REF!</v>
      </c>
      <c r="BT24" s="90" t="s">
        <v>232</v>
      </c>
      <c r="BU24" s="312">
        <v>0.70486111111111116</v>
      </c>
      <c r="BV24" s="85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>
      <c r="A25" s="96">
        <v>0</v>
      </c>
      <c r="B25" s="97" t="s">
        <v>218</v>
      </c>
      <c r="C25" s="123" t="s">
        <v>68</v>
      </c>
      <c r="D25" s="98" t="s">
        <v>37</v>
      </c>
      <c r="E25" s="98"/>
      <c r="F25" s="98" t="s">
        <v>233</v>
      </c>
      <c r="G25" s="98"/>
      <c r="H25" s="98"/>
      <c r="I25" s="124" t="s">
        <v>220</v>
      </c>
      <c r="J25" s="125" t="s">
        <v>234</v>
      </c>
      <c r="K25" s="126"/>
      <c r="L25" s="127" t="s">
        <v>221</v>
      </c>
      <c r="M25" s="103" t="s">
        <v>64</v>
      </c>
      <c r="N25" s="99" t="s">
        <v>144</v>
      </c>
      <c r="O25" s="98"/>
      <c r="P25" s="98" t="s">
        <v>222</v>
      </c>
      <c r="Q25" s="125" t="s">
        <v>234</v>
      </c>
      <c r="R25" s="98"/>
      <c r="S25" s="98" t="s">
        <v>222</v>
      </c>
      <c r="T25" s="98"/>
      <c r="U25" s="98"/>
      <c r="V25" s="314" t="s">
        <v>64</v>
      </c>
      <c r="W25" s="98" t="s">
        <v>146</v>
      </c>
      <c r="X25" s="98"/>
      <c r="Y25" s="98"/>
      <c r="Z25" s="98" t="s">
        <v>223</v>
      </c>
      <c r="AA25" s="128" t="s">
        <v>234</v>
      </c>
      <c r="AB25" s="98"/>
      <c r="AC25" s="78" t="s">
        <v>64</v>
      </c>
      <c r="AD25" s="99" t="s">
        <v>147</v>
      </c>
      <c r="AE25" s="98" t="s">
        <v>224</v>
      </c>
      <c r="AF25" s="98"/>
      <c r="AG25" s="98"/>
      <c r="AH25" s="98" t="s">
        <v>225</v>
      </c>
      <c r="AI25" s="98"/>
      <c r="AJ25" s="78" t="s">
        <v>64</v>
      </c>
      <c r="AK25" s="104" t="s">
        <v>149</v>
      </c>
      <c r="AL25" s="98"/>
      <c r="AM25" s="98" t="s">
        <v>226</v>
      </c>
      <c r="AN25" s="98"/>
      <c r="AO25" s="98"/>
      <c r="AP25" s="98" t="s">
        <v>106</v>
      </c>
      <c r="AQ25" s="98"/>
      <c r="AR25" s="98" t="s">
        <v>37</v>
      </c>
      <c r="AS25" s="98"/>
      <c r="AT25" s="78" t="s">
        <v>64</v>
      </c>
      <c r="AU25" s="105" t="s">
        <v>152</v>
      </c>
      <c r="AV25" s="98"/>
      <c r="AW25" s="98" t="s">
        <v>227</v>
      </c>
      <c r="AX25" s="129"/>
      <c r="AY25" s="98"/>
      <c r="AZ25" s="292"/>
      <c r="BA25" s="98"/>
      <c r="BB25" s="102" t="s">
        <v>235</v>
      </c>
      <c r="BC25" s="98"/>
      <c r="BD25" s="98" t="s">
        <v>155</v>
      </c>
      <c r="BE25" s="98"/>
      <c r="BF25" s="98"/>
      <c r="BG25" s="128" t="s">
        <v>236</v>
      </c>
      <c r="BH25" s="98" t="s">
        <v>237</v>
      </c>
      <c r="BI25" s="78" t="s">
        <v>64</v>
      </c>
      <c r="BJ25" s="99" t="s">
        <v>156</v>
      </c>
      <c r="BK25" s="292"/>
      <c r="BL25" s="98"/>
      <c r="BM25" s="98"/>
      <c r="BN25" s="98" t="s">
        <v>230</v>
      </c>
      <c r="BO25" s="98"/>
      <c r="BP25" s="98" t="s">
        <v>37</v>
      </c>
      <c r="BQ25" s="78" t="s">
        <v>64</v>
      </c>
      <c r="BR25" s="107" t="s">
        <v>158</v>
      </c>
      <c r="BS25" s="98"/>
      <c r="BT25" s="130" t="s">
        <v>232</v>
      </c>
      <c r="BU25" s="292"/>
      <c r="BV25" s="98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spans="1:112">
      <c r="A26" s="96"/>
      <c r="B26" s="97" t="s">
        <v>218</v>
      </c>
      <c r="C26" s="123" t="s">
        <v>238</v>
      </c>
      <c r="D26" s="98"/>
      <c r="E26" s="98"/>
      <c r="F26" s="98" t="s">
        <v>64</v>
      </c>
      <c r="G26" s="98"/>
      <c r="H26" s="98"/>
      <c r="I26" s="124" t="s">
        <v>64</v>
      </c>
      <c r="J26" s="98"/>
      <c r="K26" s="129"/>
      <c r="L26" s="98" t="s">
        <v>64</v>
      </c>
      <c r="M26" s="103"/>
      <c r="N26" s="99" t="s">
        <v>64</v>
      </c>
      <c r="O26" s="98"/>
      <c r="P26" s="98" t="s">
        <v>64</v>
      </c>
      <c r="Q26" s="131" t="s">
        <v>239</v>
      </c>
      <c r="R26" s="98"/>
      <c r="S26" s="98"/>
      <c r="T26" s="98"/>
      <c r="U26" s="98"/>
      <c r="V26" s="315">
        <v>0.3298611111111111</v>
      </c>
      <c r="W26" s="98" t="s">
        <v>64</v>
      </c>
      <c r="X26" s="98"/>
      <c r="Y26" s="98"/>
      <c r="Z26" s="98" t="s">
        <v>64</v>
      </c>
      <c r="AA26" s="131" t="s">
        <v>240</v>
      </c>
      <c r="AB26" s="98"/>
      <c r="AC26" s="78"/>
      <c r="AD26" s="99" t="s">
        <v>64</v>
      </c>
      <c r="AE26" s="98" t="s">
        <v>64</v>
      </c>
      <c r="AF26" s="98"/>
      <c r="AG26" s="98"/>
      <c r="AH26" s="98" t="s">
        <v>64</v>
      </c>
      <c r="AI26" s="98"/>
      <c r="AJ26" s="78"/>
      <c r="AK26" s="104" t="s">
        <v>64</v>
      </c>
      <c r="AL26" s="98"/>
      <c r="AM26" s="98" t="s">
        <v>64</v>
      </c>
      <c r="AN26" s="98"/>
      <c r="AO26" s="98"/>
      <c r="AP26" s="98" t="s">
        <v>64</v>
      </c>
      <c r="AQ26" s="98"/>
      <c r="AR26" s="98"/>
      <c r="AS26" s="98"/>
      <c r="AT26" s="78"/>
      <c r="AU26" s="105" t="s">
        <v>64</v>
      </c>
      <c r="AV26" s="98"/>
      <c r="AW26" s="98" t="s">
        <v>64</v>
      </c>
      <c r="AX26" s="129"/>
      <c r="AY26" s="98"/>
      <c r="AZ26" s="292"/>
      <c r="BA26" s="98"/>
      <c r="BB26" s="102" t="s">
        <v>64</v>
      </c>
      <c r="BC26" s="98"/>
      <c r="BD26" s="98" t="s">
        <v>64</v>
      </c>
      <c r="BE26" s="98"/>
      <c r="BF26" s="98"/>
      <c r="BG26" s="98"/>
      <c r="BH26" s="98" t="s">
        <v>64</v>
      </c>
      <c r="BI26" s="78"/>
      <c r="BJ26" s="99" t="s">
        <v>64</v>
      </c>
      <c r="BK26" s="292"/>
      <c r="BL26" s="98"/>
      <c r="BM26" s="98"/>
      <c r="BN26" s="98" t="s">
        <v>64</v>
      </c>
      <c r="BO26" s="98"/>
      <c r="BP26" s="98"/>
      <c r="BQ26" s="78"/>
      <c r="BR26" s="107" t="s">
        <v>64</v>
      </c>
      <c r="BS26" s="98"/>
      <c r="BT26" s="130" t="s">
        <v>64</v>
      </c>
      <c r="BU26" s="292"/>
      <c r="BV26" s="98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spans="1:112">
      <c r="A27" s="132"/>
      <c r="B27" s="132"/>
      <c r="C27" s="132"/>
      <c r="D27" s="132"/>
      <c r="F27" s="132"/>
      <c r="AZ27" s="293"/>
      <c r="BK27" s="293"/>
      <c r="BU27" s="293"/>
    </row>
    <row r="28" spans="1:112">
      <c r="C28" s="135"/>
      <c r="D28" s="135"/>
      <c r="E28" s="135"/>
      <c r="F28" s="135"/>
      <c r="G28" s="135"/>
      <c r="H28" s="135"/>
      <c r="I28" s="136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</row>
    <row r="29" spans="1:112">
      <c r="C29" s="135"/>
      <c r="D29" s="135"/>
      <c r="E29" s="135"/>
      <c r="F29" s="135"/>
      <c r="G29" s="135"/>
      <c r="H29" s="135"/>
      <c r="I29" s="136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</row>
    <row r="30" spans="1:112">
      <c r="C30" s="135"/>
      <c r="D30" s="135"/>
      <c r="E30" s="135"/>
      <c r="F30" s="135"/>
      <c r="G30" s="135"/>
      <c r="H30" s="135"/>
      <c r="I30" s="136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</row>
    <row r="31" spans="1:112">
      <c r="C31" s="135"/>
      <c r="D31" s="135"/>
      <c r="E31" s="135"/>
      <c r="F31" s="135"/>
      <c r="G31" s="135"/>
      <c r="H31" s="135"/>
      <c r="I31" s="136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</row>
    <row r="32" spans="1:112">
      <c r="C32" s="135"/>
      <c r="D32" s="135"/>
      <c r="E32" s="135"/>
      <c r="F32" s="135"/>
      <c r="G32" s="135"/>
      <c r="H32" s="135"/>
      <c r="I32" s="136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</row>
    <row r="33" spans="3:51">
      <c r="C33" s="135"/>
      <c r="D33" s="135"/>
      <c r="E33" s="135"/>
      <c r="F33" s="135"/>
      <c r="G33" s="135"/>
      <c r="H33" s="135"/>
      <c r="I33" s="136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</row>
    <row r="34" spans="3:51">
      <c r="C34" s="135"/>
      <c r="D34" s="135"/>
      <c r="E34" s="135"/>
      <c r="F34" s="135"/>
      <c r="G34" s="135"/>
      <c r="H34" s="135"/>
      <c r="I34" s="136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</row>
    <row r="35" spans="3:51">
      <c r="C35" s="135"/>
      <c r="D35" s="135"/>
      <c r="E35" s="135"/>
      <c r="F35" s="135"/>
      <c r="G35" s="135"/>
      <c r="H35" s="135"/>
      <c r="I35" s="136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</row>
    <row r="36" spans="3:51">
      <c r="C36" s="135"/>
      <c r="D36" s="135"/>
      <c r="E36" s="135"/>
      <c r="F36" s="135"/>
      <c r="G36" s="135"/>
      <c r="H36" s="135"/>
      <c r="I36" s="136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</row>
    <row r="37" spans="3:51">
      <c r="C37" s="135"/>
      <c r="D37" s="135"/>
      <c r="E37" s="135"/>
      <c r="F37" s="135"/>
      <c r="G37" s="135"/>
      <c r="H37" s="135"/>
      <c r="I37" s="136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</row>
    <row r="38" spans="3:51">
      <c r="C38" s="135"/>
      <c r="D38" s="135"/>
      <c r="E38" s="135"/>
      <c r="F38" s="135"/>
      <c r="G38" s="135"/>
      <c r="H38" s="135"/>
      <c r="I38" s="136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</row>
    <row r="39" spans="3:51">
      <c r="C39" s="135"/>
      <c r="D39" s="135"/>
      <c r="E39" s="135"/>
      <c r="F39" s="135"/>
      <c r="G39" s="135"/>
      <c r="H39" s="135"/>
      <c r="I39" s="136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</row>
    <row r="40" spans="3:51">
      <c r="C40" s="135"/>
      <c r="D40" s="135"/>
      <c r="E40" s="135"/>
      <c r="F40" s="135"/>
      <c r="G40" s="135"/>
      <c r="H40" s="135"/>
      <c r="I40" s="136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</row>
    <row r="41" spans="3:51">
      <c r="C41" s="135"/>
      <c r="D41" s="135"/>
      <c r="E41" s="135"/>
      <c r="F41" s="135"/>
      <c r="G41" s="135"/>
      <c r="H41" s="135"/>
      <c r="I41" s="136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</row>
    <row r="42" spans="3:51">
      <c r="C42" s="135"/>
      <c r="D42" s="135"/>
      <c r="E42" s="135"/>
      <c r="F42" s="135"/>
      <c r="G42" s="135"/>
      <c r="H42" s="135"/>
      <c r="I42" s="136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</row>
    <row r="43" spans="3:51">
      <c r="C43" s="135"/>
      <c r="D43" s="135"/>
      <c r="E43" s="135"/>
      <c r="F43" s="135"/>
      <c r="G43" s="135"/>
      <c r="H43" s="135"/>
      <c r="I43" s="136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</row>
    <row r="44" spans="3:51">
      <c r="C44" s="135"/>
      <c r="D44" s="135"/>
      <c r="E44" s="135"/>
      <c r="F44" s="135"/>
      <c r="G44" s="135"/>
      <c r="H44" s="135"/>
      <c r="I44" s="136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</row>
    <row r="45" spans="3:51">
      <c r="C45" s="135"/>
      <c r="D45" s="135"/>
      <c r="E45" s="135"/>
      <c r="F45" s="135"/>
      <c r="G45" s="135"/>
      <c r="H45" s="135"/>
      <c r="I45" s="136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</row>
    <row r="46" spans="3:51">
      <c r="C46" s="135"/>
      <c r="D46" s="135"/>
      <c r="E46" s="135"/>
      <c r="F46" s="135"/>
      <c r="G46" s="135"/>
      <c r="H46" s="135"/>
      <c r="I46" s="136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</row>
    <row r="47" spans="3:51">
      <c r="C47" s="135"/>
      <c r="D47" s="135"/>
      <c r="E47" s="135"/>
      <c r="F47" s="135"/>
      <c r="G47" s="135"/>
      <c r="H47" s="135"/>
      <c r="I47" s="136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</row>
    <row r="48" spans="3:51">
      <c r="C48" s="135"/>
      <c r="D48" s="135"/>
      <c r="E48" s="135"/>
      <c r="F48" s="135"/>
      <c r="G48" s="135"/>
      <c r="H48" s="135"/>
      <c r="I48" s="136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</row>
    <row r="49" spans="3:51">
      <c r="C49" s="135"/>
      <c r="D49" s="135"/>
      <c r="E49" s="135"/>
      <c r="F49" s="135"/>
      <c r="G49" s="135"/>
      <c r="H49" s="135"/>
      <c r="I49" s="136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</row>
    <row r="50" spans="3:51">
      <c r="C50" s="135"/>
      <c r="D50" s="135"/>
      <c r="E50" s="135"/>
      <c r="F50" s="135"/>
      <c r="G50" s="135"/>
      <c r="H50" s="135"/>
      <c r="I50" s="136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</row>
    <row r="51" spans="3:51">
      <c r="C51" s="135"/>
      <c r="D51" s="135"/>
      <c r="E51" s="135"/>
      <c r="F51" s="135"/>
      <c r="G51" s="135"/>
      <c r="H51" s="135"/>
      <c r="I51" s="136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</row>
    <row r="52" spans="3:51">
      <c r="C52" s="135"/>
      <c r="D52" s="135"/>
      <c r="E52" s="135"/>
      <c r="F52" s="135"/>
      <c r="G52" s="135"/>
      <c r="H52" s="135"/>
      <c r="I52" s="136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</row>
    <row r="53" spans="3:51">
      <c r="C53" s="135"/>
      <c r="D53" s="135"/>
      <c r="E53" s="135"/>
      <c r="F53" s="135"/>
      <c r="G53" s="135"/>
      <c r="H53" s="135"/>
      <c r="I53" s="136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</row>
    <row r="54" spans="3:51">
      <c r="C54" s="135"/>
      <c r="D54" s="135"/>
      <c r="E54" s="135"/>
      <c r="F54" s="135"/>
      <c r="G54" s="135"/>
      <c r="H54" s="135"/>
      <c r="I54" s="136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</row>
    <row r="55" spans="3:51">
      <c r="C55" s="135"/>
      <c r="D55" s="135"/>
      <c r="E55" s="135"/>
      <c r="F55" s="135"/>
      <c r="G55" s="135"/>
      <c r="H55" s="135"/>
      <c r="I55" s="136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</row>
    <row r="56" spans="3:51">
      <c r="C56" s="135"/>
      <c r="D56" s="135"/>
      <c r="E56" s="135"/>
      <c r="F56" s="135"/>
      <c r="G56" s="135"/>
      <c r="H56" s="135"/>
      <c r="I56" s="136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</row>
    <row r="57" spans="3:51">
      <c r="C57" s="135"/>
      <c r="D57" s="135"/>
      <c r="E57" s="135"/>
      <c r="F57" s="135"/>
      <c r="G57" s="135"/>
      <c r="H57" s="135"/>
      <c r="I57" s="136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</row>
    <row r="58" spans="3:51">
      <c r="C58" s="135"/>
      <c r="D58" s="135"/>
      <c r="E58" s="135"/>
      <c r="F58" s="135"/>
      <c r="G58" s="135"/>
      <c r="H58" s="135"/>
      <c r="I58" s="136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</row>
    <row r="59" spans="3:51">
      <c r="C59" s="135"/>
      <c r="D59" s="135"/>
      <c r="E59" s="135"/>
      <c r="F59" s="135"/>
      <c r="G59" s="135"/>
      <c r="H59" s="135"/>
      <c r="I59" s="136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</row>
    <row r="60" spans="3:51">
      <c r="C60" s="135"/>
      <c r="D60" s="135"/>
      <c r="E60" s="135"/>
      <c r="F60" s="135"/>
      <c r="G60" s="135"/>
      <c r="H60" s="135"/>
      <c r="I60" s="136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</row>
    <row r="61" spans="3:51">
      <c r="C61" s="135"/>
      <c r="D61" s="135"/>
      <c r="E61" s="135"/>
      <c r="F61" s="135"/>
      <c r="G61" s="135"/>
      <c r="H61" s="135"/>
      <c r="I61" s="136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</row>
    <row r="62" spans="3:51">
      <c r="C62" s="135"/>
      <c r="D62" s="135"/>
      <c r="E62" s="135"/>
      <c r="F62" s="135"/>
      <c r="G62" s="135"/>
      <c r="H62" s="135"/>
      <c r="I62" s="136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</row>
    <row r="63" spans="3:51">
      <c r="C63" s="135"/>
      <c r="D63" s="135"/>
      <c r="E63" s="135"/>
      <c r="F63" s="135"/>
      <c r="G63" s="135"/>
      <c r="H63" s="135"/>
      <c r="I63" s="136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</row>
    <row r="64" spans="3:51">
      <c r="C64" s="135"/>
      <c r="D64" s="135"/>
      <c r="E64" s="135"/>
      <c r="F64" s="135"/>
      <c r="G64" s="135"/>
      <c r="H64" s="135"/>
      <c r="I64" s="136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</row>
    <row r="65" spans="3:51">
      <c r="C65" s="135"/>
      <c r="D65" s="135"/>
      <c r="E65" s="135"/>
      <c r="F65" s="135"/>
      <c r="G65" s="135"/>
      <c r="H65" s="135"/>
      <c r="I65" s="136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</row>
    <row r="66" spans="3:51">
      <c r="C66" s="135"/>
      <c r="D66" s="135"/>
      <c r="E66" s="135"/>
      <c r="F66" s="135"/>
      <c r="G66" s="135"/>
      <c r="H66" s="135"/>
      <c r="I66" s="136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</row>
    <row r="67" spans="3:51">
      <c r="C67" s="135"/>
      <c r="D67" s="135"/>
      <c r="E67" s="135"/>
      <c r="F67" s="135"/>
      <c r="G67" s="135"/>
      <c r="H67" s="135"/>
      <c r="I67" s="136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</row>
    <row r="68" spans="3:51">
      <c r="C68" s="135"/>
      <c r="D68" s="135"/>
      <c r="E68" s="135"/>
      <c r="F68" s="135"/>
      <c r="G68" s="135"/>
      <c r="H68" s="135"/>
      <c r="I68" s="136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</row>
    <row r="69" spans="3:51">
      <c r="C69" s="135"/>
      <c r="D69" s="135"/>
      <c r="E69" s="135"/>
      <c r="F69" s="135"/>
      <c r="G69" s="135"/>
      <c r="H69" s="135"/>
      <c r="I69" s="136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</row>
    <row r="70" spans="3:51">
      <c r="C70" s="135"/>
      <c r="D70" s="135"/>
      <c r="E70" s="135"/>
      <c r="F70" s="135"/>
      <c r="G70" s="135"/>
      <c r="H70" s="135"/>
      <c r="I70" s="136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</row>
    <row r="71" spans="3:51">
      <c r="C71" s="135"/>
      <c r="D71" s="135"/>
      <c r="E71" s="135"/>
      <c r="F71" s="135"/>
      <c r="G71" s="135"/>
      <c r="H71" s="135"/>
      <c r="I71" s="136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</row>
    <row r="72" spans="3:51">
      <c r="C72" s="135"/>
      <c r="D72" s="135"/>
      <c r="E72" s="135"/>
      <c r="F72" s="135"/>
      <c r="G72" s="135"/>
      <c r="H72" s="135"/>
      <c r="I72" s="136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</row>
    <row r="73" spans="3:51">
      <c r="C73" s="135"/>
      <c r="D73" s="135"/>
      <c r="E73" s="135"/>
      <c r="F73" s="135"/>
      <c r="G73" s="135"/>
      <c r="H73" s="135"/>
      <c r="I73" s="136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</row>
    <row r="74" spans="3:51">
      <c r="C74" s="135"/>
      <c r="D74" s="135"/>
      <c r="E74" s="135"/>
      <c r="F74" s="135"/>
      <c r="G74" s="135"/>
      <c r="H74" s="135"/>
      <c r="I74" s="136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</row>
    <row r="75" spans="3:51">
      <c r="C75" s="135"/>
      <c r="D75" s="135"/>
      <c r="E75" s="135"/>
      <c r="F75" s="135"/>
      <c r="G75" s="135"/>
      <c r="H75" s="135"/>
      <c r="I75" s="136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</row>
    <row r="76" spans="3:51">
      <c r="C76" s="135"/>
      <c r="D76" s="135"/>
      <c r="E76" s="135"/>
      <c r="F76" s="135"/>
      <c r="G76" s="135"/>
      <c r="H76" s="135"/>
      <c r="I76" s="136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</row>
    <row r="77" spans="3:51">
      <c r="C77" s="135"/>
      <c r="D77" s="135"/>
      <c r="E77" s="135"/>
      <c r="F77" s="135"/>
      <c r="G77" s="135"/>
      <c r="H77" s="135"/>
      <c r="I77" s="136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</row>
    <row r="78" spans="3:51">
      <c r="C78" s="135"/>
      <c r="D78" s="135"/>
      <c r="E78" s="135"/>
      <c r="F78" s="135"/>
      <c r="G78" s="135"/>
      <c r="H78" s="135"/>
      <c r="I78" s="136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</row>
    <row r="79" spans="3:51">
      <c r="C79" s="135"/>
      <c r="D79" s="135"/>
      <c r="E79" s="135"/>
      <c r="F79" s="135"/>
      <c r="G79" s="135"/>
      <c r="H79" s="135"/>
      <c r="I79" s="136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</row>
    <row r="80" spans="3:51">
      <c r="C80" s="135"/>
      <c r="D80" s="135"/>
      <c r="E80" s="135"/>
      <c r="F80" s="135"/>
      <c r="G80" s="135"/>
      <c r="H80" s="135"/>
      <c r="I80" s="136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</row>
    <row r="81" spans="3:51">
      <c r="C81" s="135"/>
      <c r="D81" s="135"/>
      <c r="E81" s="135"/>
      <c r="F81" s="135"/>
      <c r="G81" s="135"/>
      <c r="H81" s="135"/>
      <c r="I81" s="136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</row>
    <row r="82" spans="3:51">
      <c r="C82" s="135"/>
      <c r="D82" s="135"/>
      <c r="E82" s="135"/>
      <c r="F82" s="135"/>
      <c r="G82" s="135"/>
      <c r="H82" s="135"/>
      <c r="I82" s="136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</row>
    <row r="83" spans="3:51">
      <c r="C83" s="135"/>
      <c r="D83" s="135"/>
      <c r="E83" s="135"/>
      <c r="F83" s="135"/>
      <c r="G83" s="135"/>
      <c r="H83" s="135"/>
      <c r="I83" s="136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</row>
    <row r="84" spans="3:51">
      <c r="C84" s="135"/>
      <c r="D84" s="135"/>
      <c r="E84" s="135"/>
      <c r="F84" s="135"/>
      <c r="G84" s="135"/>
      <c r="H84" s="135"/>
      <c r="I84" s="136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</row>
    <row r="85" spans="3:51">
      <c r="C85" s="135"/>
      <c r="D85" s="135"/>
      <c r="E85" s="135"/>
      <c r="F85" s="135"/>
      <c r="G85" s="135"/>
      <c r="H85" s="135"/>
      <c r="I85" s="136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</row>
    <row r="86" spans="3:51">
      <c r="C86" s="135"/>
      <c r="D86" s="135"/>
      <c r="E86" s="135"/>
      <c r="F86" s="135"/>
      <c r="G86" s="135"/>
      <c r="H86" s="135"/>
      <c r="I86" s="136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</row>
    <row r="87" spans="3:51">
      <c r="C87" s="135"/>
      <c r="D87" s="135"/>
      <c r="E87" s="135"/>
      <c r="F87" s="135"/>
      <c r="G87" s="135"/>
      <c r="H87" s="135"/>
      <c r="I87" s="136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</row>
    <row r="88" spans="3:51">
      <c r="C88" s="135"/>
      <c r="D88" s="135"/>
      <c r="E88" s="135"/>
      <c r="F88" s="135"/>
      <c r="G88" s="135"/>
      <c r="H88" s="135"/>
      <c r="I88" s="136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</row>
    <row r="89" spans="3:51">
      <c r="C89" s="135"/>
      <c r="D89" s="135"/>
      <c r="E89" s="135"/>
      <c r="F89" s="135"/>
      <c r="G89" s="135"/>
      <c r="H89" s="135"/>
      <c r="I89" s="136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</row>
    <row r="90" spans="3:51">
      <c r="C90" s="135"/>
      <c r="D90" s="135"/>
      <c r="E90" s="135"/>
      <c r="F90" s="135"/>
      <c r="G90" s="135"/>
      <c r="H90" s="135"/>
      <c r="I90" s="136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</row>
    <row r="91" spans="3:51">
      <c r="C91" s="135"/>
      <c r="D91" s="135"/>
      <c r="E91" s="135"/>
      <c r="F91" s="135"/>
      <c r="G91" s="135"/>
      <c r="H91" s="135"/>
      <c r="I91" s="136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</row>
    <row r="92" spans="3:51">
      <c r="C92" s="135"/>
      <c r="D92" s="135"/>
      <c r="E92" s="135"/>
      <c r="F92" s="135"/>
      <c r="G92" s="135"/>
      <c r="H92" s="135"/>
      <c r="I92" s="136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</row>
    <row r="93" spans="3:51">
      <c r="C93" s="135"/>
      <c r="D93" s="135"/>
      <c r="E93" s="135"/>
      <c r="F93" s="135"/>
      <c r="G93" s="135"/>
      <c r="H93" s="135"/>
      <c r="I93" s="136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</row>
    <row r="94" spans="3:51">
      <c r="C94" s="135"/>
      <c r="D94" s="135"/>
      <c r="E94" s="135"/>
      <c r="F94" s="135"/>
      <c r="G94" s="135"/>
      <c r="H94" s="135"/>
      <c r="I94" s="136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</row>
    <row r="95" spans="3:51">
      <c r="C95" s="135"/>
      <c r="D95" s="135"/>
      <c r="E95" s="135"/>
      <c r="F95" s="135"/>
      <c r="G95" s="135"/>
      <c r="H95" s="135"/>
      <c r="I95" s="136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</row>
    <row r="96" spans="3:51">
      <c r="C96" s="135"/>
      <c r="D96" s="135"/>
      <c r="E96" s="135"/>
      <c r="F96" s="135"/>
      <c r="G96" s="135"/>
      <c r="H96" s="135"/>
      <c r="I96" s="136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</row>
    <row r="97" spans="3:51">
      <c r="C97" s="135"/>
      <c r="D97" s="135"/>
      <c r="E97" s="135"/>
      <c r="F97" s="135"/>
      <c r="G97" s="135"/>
      <c r="H97" s="135"/>
      <c r="I97" s="136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</row>
    <row r="98" spans="3:51">
      <c r="C98" s="135"/>
      <c r="D98" s="135"/>
      <c r="E98" s="135"/>
      <c r="F98" s="135"/>
      <c r="G98" s="135"/>
      <c r="H98" s="135"/>
      <c r="I98" s="136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</row>
    <row r="99" spans="3:51">
      <c r="C99" s="135"/>
      <c r="D99" s="135"/>
      <c r="E99" s="135"/>
      <c r="F99" s="135"/>
      <c r="G99" s="135"/>
      <c r="H99" s="135"/>
      <c r="I99" s="136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</row>
    <row r="100" spans="3:51">
      <c r="C100" s="135"/>
      <c r="D100" s="135"/>
      <c r="E100" s="135"/>
      <c r="F100" s="135"/>
      <c r="G100" s="135"/>
      <c r="H100" s="135"/>
      <c r="I100" s="136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</row>
    <row r="101" spans="3:51">
      <c r="C101" s="135"/>
      <c r="D101" s="135"/>
      <c r="E101" s="135"/>
      <c r="F101" s="135"/>
      <c r="G101" s="135"/>
      <c r="H101" s="135"/>
      <c r="I101" s="136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</row>
    <row r="102" spans="3:51">
      <c r="C102" s="135"/>
      <c r="D102" s="135"/>
      <c r="E102" s="135"/>
      <c r="F102" s="135"/>
      <c r="G102" s="135"/>
      <c r="H102" s="135"/>
      <c r="I102" s="136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</row>
    <row r="103" spans="3:51">
      <c r="C103" s="135"/>
      <c r="D103" s="135"/>
      <c r="E103" s="135"/>
      <c r="F103" s="135"/>
      <c r="G103" s="135"/>
      <c r="H103" s="135"/>
      <c r="I103" s="136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</row>
    <row r="104" spans="3:51">
      <c r="C104" s="135"/>
      <c r="D104" s="135"/>
      <c r="E104" s="135"/>
      <c r="F104" s="135"/>
      <c r="G104" s="135"/>
      <c r="H104" s="135"/>
      <c r="I104" s="136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</row>
    <row r="105" spans="3:51">
      <c r="C105" s="135"/>
      <c r="D105" s="135"/>
      <c r="E105" s="135"/>
      <c r="F105" s="135"/>
      <c r="G105" s="135"/>
      <c r="H105" s="135"/>
      <c r="I105" s="136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</row>
    <row r="106" spans="3:51">
      <c r="C106" s="135"/>
      <c r="D106" s="135"/>
      <c r="E106" s="135"/>
      <c r="F106" s="135"/>
      <c r="G106" s="135"/>
      <c r="H106" s="135"/>
      <c r="I106" s="136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</row>
    <row r="107" spans="3:51">
      <c r="C107" s="135"/>
      <c r="D107" s="135"/>
      <c r="E107" s="135"/>
      <c r="F107" s="135"/>
      <c r="G107" s="135"/>
      <c r="H107" s="135"/>
      <c r="I107" s="136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</row>
    <row r="108" spans="3:51">
      <c r="C108" s="135"/>
      <c r="D108" s="135"/>
      <c r="E108" s="135"/>
      <c r="F108" s="135"/>
      <c r="G108" s="135"/>
      <c r="H108" s="135"/>
      <c r="I108" s="136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</row>
    <row r="109" spans="3:51">
      <c r="C109" s="135"/>
      <c r="D109" s="135"/>
      <c r="E109" s="135"/>
      <c r="F109" s="135"/>
      <c r="G109" s="135"/>
      <c r="H109" s="135"/>
      <c r="I109" s="136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</row>
    <row r="110" spans="3:51">
      <c r="C110" s="135"/>
      <c r="D110" s="135"/>
      <c r="E110" s="135"/>
      <c r="F110" s="135"/>
      <c r="G110" s="135"/>
      <c r="H110" s="135"/>
      <c r="I110" s="136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</row>
    <row r="111" spans="3:51">
      <c r="C111" s="135"/>
      <c r="D111" s="135"/>
      <c r="E111" s="135"/>
      <c r="F111" s="135"/>
      <c r="G111" s="135"/>
      <c r="H111" s="135"/>
      <c r="I111" s="136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</row>
    <row r="112" spans="3:51">
      <c r="C112" s="135"/>
      <c r="D112" s="135"/>
      <c r="E112" s="135"/>
      <c r="F112" s="135"/>
      <c r="G112" s="135"/>
      <c r="H112" s="135"/>
      <c r="I112" s="136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</row>
    <row r="113" spans="3:51">
      <c r="C113" s="135"/>
      <c r="D113" s="135"/>
      <c r="E113" s="135"/>
      <c r="F113" s="135"/>
      <c r="G113" s="135"/>
      <c r="H113" s="135"/>
      <c r="I113" s="136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</row>
    <row r="114" spans="3:51">
      <c r="C114" s="135"/>
      <c r="D114" s="135"/>
      <c r="E114" s="135"/>
      <c r="F114" s="135"/>
      <c r="G114" s="135"/>
      <c r="H114" s="135"/>
      <c r="I114" s="136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</row>
    <row r="115" spans="3:51">
      <c r="C115" s="135"/>
      <c r="D115" s="135"/>
      <c r="E115" s="135"/>
      <c r="F115" s="135"/>
      <c r="G115" s="135"/>
      <c r="H115" s="135"/>
      <c r="I115" s="136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</row>
    <row r="116" spans="3:51">
      <c r="C116" s="135"/>
      <c r="D116" s="135"/>
      <c r="E116" s="135"/>
      <c r="F116" s="135"/>
      <c r="G116" s="135"/>
      <c r="H116" s="135"/>
      <c r="I116" s="136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</row>
    <row r="117" spans="3:51">
      <c r="C117" s="135"/>
      <c r="D117" s="135"/>
      <c r="E117" s="135"/>
      <c r="F117" s="135"/>
      <c r="G117" s="135"/>
      <c r="H117" s="135"/>
      <c r="I117" s="136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</row>
    <row r="118" spans="3:51">
      <c r="C118" s="135"/>
      <c r="D118" s="135"/>
      <c r="E118" s="135"/>
      <c r="F118" s="135"/>
      <c r="G118" s="135"/>
      <c r="H118" s="135"/>
      <c r="I118" s="136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</row>
  </sheetData>
  <pageMargins left="0.7" right="0.7" top="0.78740157499999996" bottom="0.78740157499999996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X75"/>
  <sheetViews>
    <sheetView tabSelected="1" workbookViewId="0">
      <selection activeCell="CD9" sqref="CD9"/>
    </sheetView>
  </sheetViews>
  <sheetFormatPr baseColWidth="10" defaultColWidth="9.140625" defaultRowHeight="12.75"/>
  <cols>
    <col min="1" max="1" width="9.140625" style="137" customWidth="1"/>
    <col min="2" max="2" width="31.28515625" style="5" bestFit="1" customWidth="1"/>
    <col min="3" max="3" width="23.140625" style="2" customWidth="1"/>
    <col min="4" max="4" width="0.5703125" style="2" hidden="1" customWidth="1"/>
    <col min="5" max="5" width="9.140625" style="133" hidden="1" customWidth="1"/>
    <col min="6" max="9" width="9.140625" style="5" hidden="1" customWidth="1"/>
    <col min="10" max="10" width="11.85546875" style="5" hidden="1" customWidth="1"/>
    <col min="11" max="13" width="9.140625" style="5" hidden="1" customWidth="1"/>
    <col min="14" max="14" width="11.140625" style="5" hidden="1" customWidth="1"/>
    <col min="15" max="15" width="11.85546875" style="5" hidden="1" customWidth="1"/>
    <col min="16" max="16" width="9.5703125" style="134" customWidth="1"/>
    <col min="17" max="17" width="0.140625" style="5" customWidth="1"/>
    <col min="18" max="18" width="9.140625" style="134" customWidth="1"/>
    <col min="19" max="20" width="9.140625" style="5" hidden="1" customWidth="1"/>
    <col min="21" max="21" width="9.140625" style="5" customWidth="1"/>
    <col min="22" max="22" width="0.5703125" style="5" hidden="1" customWidth="1"/>
    <col min="23" max="37" width="9.140625" style="5" hidden="1" customWidth="1"/>
    <col min="38" max="38" width="10.85546875" style="5" hidden="1" customWidth="1"/>
    <col min="39" max="39" width="0.5703125" style="5" hidden="1" customWidth="1"/>
    <col min="40" max="53" width="9.140625" style="5" hidden="1" customWidth="1"/>
    <col min="54" max="54" width="10.42578125" style="5" customWidth="1"/>
    <col min="55" max="55" width="0.28515625" style="5" hidden="1" customWidth="1"/>
    <col min="56" max="56" width="9.140625" style="5" hidden="1" customWidth="1"/>
    <col min="57" max="57" width="9" style="5" customWidth="1"/>
    <col min="58" max="58" width="0.5703125" style="5" hidden="1" customWidth="1"/>
    <col min="59" max="64" width="9.140625" style="5" hidden="1" customWidth="1"/>
    <col min="65" max="65" width="9.140625" style="5" customWidth="1"/>
    <col min="66" max="66" width="0.140625" style="5" customWidth="1"/>
    <col min="67" max="68" width="9.140625" style="5" hidden="1" customWidth="1"/>
    <col min="69" max="70" width="9.140625" style="5"/>
    <col min="71" max="75" width="9.140625" style="5" hidden="1" customWidth="1"/>
    <col min="76" max="16384" width="9.140625" style="5"/>
  </cols>
  <sheetData>
    <row r="1" spans="1:76">
      <c r="E1" s="2"/>
      <c r="F1" s="2"/>
      <c r="G1" s="2"/>
      <c r="H1" s="2"/>
      <c r="I1" s="2" t="s">
        <v>241</v>
      </c>
      <c r="J1" s="2"/>
      <c r="K1" s="2"/>
      <c r="L1" s="2"/>
      <c r="M1" s="2"/>
      <c r="N1" s="2"/>
      <c r="O1" s="2"/>
      <c r="P1" s="4"/>
      <c r="Q1" s="2"/>
      <c r="R1" s="4"/>
      <c r="S1" s="2"/>
      <c r="T1" s="2" t="s">
        <v>242</v>
      </c>
      <c r="U1" s="2"/>
      <c r="V1" s="2"/>
      <c r="W1" s="2"/>
      <c r="X1" s="2" t="s">
        <v>243</v>
      </c>
      <c r="Y1" s="2"/>
      <c r="Z1" s="2"/>
      <c r="AA1" s="2"/>
      <c r="AB1" s="2" t="s">
        <v>243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ht="19.5" customHeight="1">
      <c r="F2" s="138"/>
      <c r="H2" s="138"/>
      <c r="J2" s="138"/>
      <c r="L2" s="138"/>
      <c r="N2" s="139" t="s">
        <v>244</v>
      </c>
      <c r="O2" s="138"/>
      <c r="P2" s="140"/>
      <c r="Q2" s="138"/>
      <c r="R2" s="140"/>
      <c r="U2" s="138"/>
      <c r="V2" s="138"/>
      <c r="Z2" s="138"/>
      <c r="BP2" s="139" t="s">
        <v>245</v>
      </c>
      <c r="BU2" s="139" t="s">
        <v>245</v>
      </c>
    </row>
    <row r="3" spans="1:76" ht="5.25" customHeight="1">
      <c r="F3" s="138"/>
      <c r="H3" s="138"/>
      <c r="J3" s="138"/>
      <c r="L3" s="138"/>
      <c r="O3" s="138"/>
      <c r="V3" s="138"/>
      <c r="Z3" s="138"/>
    </row>
    <row r="4" spans="1:76" ht="63.75" customHeight="1">
      <c r="A4" s="141" t="s">
        <v>246</v>
      </c>
      <c r="D4" s="5"/>
      <c r="E4" s="5"/>
      <c r="I4" s="138"/>
      <c r="J4" s="138"/>
      <c r="K4" s="5" t="s">
        <v>247</v>
      </c>
      <c r="L4" s="5" t="s">
        <v>247</v>
      </c>
      <c r="P4" s="142" t="s">
        <v>248</v>
      </c>
      <c r="Q4" s="143" t="s">
        <v>249</v>
      </c>
      <c r="R4" s="144" t="s">
        <v>250</v>
      </c>
      <c r="U4" s="319" t="s">
        <v>249</v>
      </c>
      <c r="BB4" s="145" t="s">
        <v>251</v>
      </c>
      <c r="BE4" s="146" t="s">
        <v>252</v>
      </c>
      <c r="BM4" s="146" t="s">
        <v>252</v>
      </c>
      <c r="BQ4" s="146" t="s">
        <v>253</v>
      </c>
      <c r="BR4" s="145" t="s">
        <v>254</v>
      </c>
      <c r="BX4" s="146" t="s">
        <v>252</v>
      </c>
    </row>
    <row r="5" spans="1:76" ht="18" customHeight="1" thickBot="1">
      <c r="B5" s="147" t="s">
        <v>6</v>
      </c>
      <c r="C5" s="148" t="s">
        <v>13</v>
      </c>
      <c r="D5" s="17" t="s">
        <v>10</v>
      </c>
      <c r="E5" s="149" t="s">
        <v>9</v>
      </c>
      <c r="F5" s="17" t="s">
        <v>10</v>
      </c>
      <c r="G5" s="149" t="s">
        <v>9</v>
      </c>
      <c r="H5" s="17" t="s">
        <v>10</v>
      </c>
      <c r="I5" s="149" t="s">
        <v>9</v>
      </c>
      <c r="J5" s="17" t="s">
        <v>10</v>
      </c>
      <c r="K5" s="149" t="s">
        <v>9</v>
      </c>
      <c r="L5" s="17" t="s">
        <v>10</v>
      </c>
      <c r="M5" s="149" t="s">
        <v>9</v>
      </c>
      <c r="N5" s="17" t="s">
        <v>10</v>
      </c>
      <c r="O5" s="17" t="s">
        <v>10</v>
      </c>
      <c r="P5" s="18" t="s">
        <v>10</v>
      </c>
      <c r="Q5" s="19" t="s">
        <v>10</v>
      </c>
      <c r="R5" s="18" t="s">
        <v>10</v>
      </c>
      <c r="S5" s="17" t="s">
        <v>10</v>
      </c>
      <c r="T5" s="149" t="s">
        <v>9</v>
      </c>
      <c r="U5" s="19" t="s">
        <v>10</v>
      </c>
      <c r="V5" s="17" t="s">
        <v>10</v>
      </c>
      <c r="W5" s="17" t="s">
        <v>10</v>
      </c>
      <c r="X5" s="149" t="s">
        <v>9</v>
      </c>
      <c r="Y5" s="149" t="s">
        <v>9</v>
      </c>
      <c r="Z5" s="17" t="s">
        <v>10</v>
      </c>
      <c r="AA5" s="17" t="s">
        <v>10</v>
      </c>
      <c r="AB5" s="149" t="s">
        <v>9</v>
      </c>
      <c r="AC5" s="17" t="s">
        <v>10</v>
      </c>
      <c r="AD5" s="17" t="s">
        <v>10</v>
      </c>
      <c r="AE5" s="149" t="s">
        <v>9</v>
      </c>
      <c r="AF5" s="17" t="s">
        <v>10</v>
      </c>
      <c r="AG5" s="149" t="s">
        <v>11</v>
      </c>
      <c r="AH5" s="17" t="s">
        <v>10</v>
      </c>
      <c r="AI5" s="17" t="s">
        <v>10</v>
      </c>
      <c r="AJ5" s="17" t="s">
        <v>10</v>
      </c>
      <c r="AK5" s="149" t="s">
        <v>9</v>
      </c>
      <c r="AL5" s="17" t="s">
        <v>10</v>
      </c>
      <c r="AM5" s="149" t="s">
        <v>9</v>
      </c>
      <c r="AN5" s="17" t="s">
        <v>10</v>
      </c>
      <c r="AO5" s="149" t="s">
        <v>11</v>
      </c>
      <c r="AP5" s="17" t="s">
        <v>10</v>
      </c>
      <c r="AQ5" s="17" t="s">
        <v>10</v>
      </c>
      <c r="AR5" s="149" t="s">
        <v>9</v>
      </c>
      <c r="AS5" s="17" t="s">
        <v>10</v>
      </c>
      <c r="AT5" s="17" t="s">
        <v>10</v>
      </c>
      <c r="AU5" s="149" t="s">
        <v>9</v>
      </c>
      <c r="AV5" s="17" t="s">
        <v>10</v>
      </c>
      <c r="AW5" s="149" t="s">
        <v>11</v>
      </c>
      <c r="AX5" s="17" t="s">
        <v>10</v>
      </c>
      <c r="AY5" s="17" t="s">
        <v>10</v>
      </c>
      <c r="AZ5" s="17" t="s">
        <v>10</v>
      </c>
      <c r="BA5" s="149" t="s">
        <v>9</v>
      </c>
      <c r="BB5" s="19" t="s">
        <v>10</v>
      </c>
      <c r="BC5" s="17" t="s">
        <v>10</v>
      </c>
      <c r="BD5" s="149" t="s">
        <v>9</v>
      </c>
      <c r="BE5" s="150" t="s">
        <v>10</v>
      </c>
      <c r="BF5" s="149" t="s">
        <v>9</v>
      </c>
      <c r="BG5" s="17" t="s">
        <v>10</v>
      </c>
      <c r="BH5" s="149" t="s">
        <v>9</v>
      </c>
      <c r="BI5" s="17" t="s">
        <v>10</v>
      </c>
      <c r="BJ5" s="149" t="s">
        <v>11</v>
      </c>
      <c r="BK5" s="17" t="s">
        <v>10</v>
      </c>
      <c r="BL5" s="149" t="s">
        <v>9</v>
      </c>
      <c r="BM5" s="150" t="s">
        <v>10</v>
      </c>
      <c r="BN5" s="149" t="s">
        <v>9</v>
      </c>
      <c r="BO5" s="149" t="s">
        <v>9</v>
      </c>
      <c r="BP5" s="149" t="s">
        <v>9</v>
      </c>
      <c r="BQ5" s="150" t="s">
        <v>10</v>
      </c>
      <c r="BR5" s="19" t="s">
        <v>10</v>
      </c>
      <c r="BS5" s="149" t="s">
        <v>11</v>
      </c>
      <c r="BT5" s="17" t="s">
        <v>10</v>
      </c>
      <c r="BU5" s="149" t="s">
        <v>9</v>
      </c>
      <c r="BV5" s="17" t="s">
        <v>10</v>
      </c>
      <c r="BW5" s="149" t="s">
        <v>9</v>
      </c>
      <c r="BX5" s="150" t="s">
        <v>10</v>
      </c>
    </row>
    <row r="6" spans="1:76" ht="13.5" thickBot="1">
      <c r="B6" s="147" t="s">
        <v>12</v>
      </c>
      <c r="C6" s="151"/>
      <c r="D6" s="26">
        <v>11600</v>
      </c>
      <c r="E6" s="45">
        <v>28800</v>
      </c>
      <c r="F6" s="26">
        <v>12600</v>
      </c>
      <c r="G6" s="45">
        <v>28850</v>
      </c>
      <c r="H6" s="26">
        <v>12690</v>
      </c>
      <c r="I6" s="45">
        <v>28840</v>
      </c>
      <c r="J6" s="26">
        <v>12640</v>
      </c>
      <c r="K6" s="45">
        <v>28802</v>
      </c>
      <c r="L6" s="26">
        <v>12602</v>
      </c>
      <c r="M6" s="45">
        <v>28852</v>
      </c>
      <c r="N6" s="26"/>
      <c r="O6" s="26">
        <v>12692</v>
      </c>
      <c r="P6" s="27">
        <v>12902</v>
      </c>
      <c r="Q6" s="28">
        <v>12904</v>
      </c>
      <c r="R6" s="27">
        <v>12906</v>
      </c>
      <c r="S6" s="26">
        <v>11642</v>
      </c>
      <c r="T6" s="45">
        <v>28842</v>
      </c>
      <c r="U6" s="28">
        <v>12908</v>
      </c>
      <c r="V6" s="26">
        <v>12642</v>
      </c>
      <c r="W6" s="26">
        <v>11604</v>
      </c>
      <c r="X6" s="45">
        <v>28804</v>
      </c>
      <c r="Y6" s="45">
        <v>28804</v>
      </c>
      <c r="Z6" s="26">
        <v>12604</v>
      </c>
      <c r="AA6" s="26">
        <v>11694</v>
      </c>
      <c r="AB6" s="45">
        <v>28854</v>
      </c>
      <c r="AC6" s="26">
        <v>12694</v>
      </c>
      <c r="AD6" s="26">
        <v>11606</v>
      </c>
      <c r="AE6" s="45">
        <v>28806</v>
      </c>
      <c r="AF6" s="26">
        <v>12606</v>
      </c>
      <c r="AG6" s="149">
        <v>4280</v>
      </c>
      <c r="AH6" s="26">
        <v>4280</v>
      </c>
      <c r="AI6" s="26">
        <v>11608</v>
      </c>
      <c r="AJ6" s="26">
        <v>12608</v>
      </c>
      <c r="AK6" s="45">
        <v>28808</v>
      </c>
      <c r="AL6" s="26">
        <v>11610</v>
      </c>
      <c r="AM6" s="45">
        <v>28810</v>
      </c>
      <c r="AN6" s="26">
        <v>12610</v>
      </c>
      <c r="AO6" s="149">
        <v>4282</v>
      </c>
      <c r="AP6" s="26">
        <v>4282</v>
      </c>
      <c r="AQ6" s="26">
        <v>11612</v>
      </c>
      <c r="AR6" s="45">
        <v>28812</v>
      </c>
      <c r="AS6" s="26">
        <v>12612</v>
      </c>
      <c r="AT6" s="26">
        <v>11614</v>
      </c>
      <c r="AU6" s="45">
        <v>28814</v>
      </c>
      <c r="AV6" s="26">
        <v>12614</v>
      </c>
      <c r="AW6" s="149">
        <v>4284</v>
      </c>
      <c r="AX6" s="26">
        <v>4284</v>
      </c>
      <c r="AY6" s="26">
        <v>11644</v>
      </c>
      <c r="AZ6" s="26">
        <v>12644</v>
      </c>
      <c r="BA6" s="149">
        <v>12644</v>
      </c>
      <c r="BB6" s="28">
        <v>12910</v>
      </c>
      <c r="BC6" s="26">
        <v>11616</v>
      </c>
      <c r="BD6" s="45">
        <v>28816</v>
      </c>
      <c r="BE6" s="152">
        <v>12616</v>
      </c>
      <c r="BF6" s="45">
        <v>28856</v>
      </c>
      <c r="BG6" s="26">
        <v>12696</v>
      </c>
      <c r="BH6" s="45">
        <v>28818</v>
      </c>
      <c r="BI6" s="26">
        <v>12618</v>
      </c>
      <c r="BJ6" s="149">
        <v>4286</v>
      </c>
      <c r="BK6" s="26">
        <v>4286</v>
      </c>
      <c r="BL6" s="45">
        <v>28820</v>
      </c>
      <c r="BM6" s="152">
        <v>12620</v>
      </c>
      <c r="BN6" s="45">
        <v>12698</v>
      </c>
      <c r="BO6" s="45">
        <v>28822</v>
      </c>
      <c r="BP6" s="45">
        <v>28874</v>
      </c>
      <c r="BQ6" s="152">
        <v>12622</v>
      </c>
      <c r="BR6" s="36">
        <v>12912</v>
      </c>
      <c r="BS6" s="149">
        <v>4288</v>
      </c>
      <c r="BT6" s="26">
        <v>4288</v>
      </c>
      <c r="BU6" s="45">
        <v>28876</v>
      </c>
      <c r="BV6" s="26">
        <v>11624</v>
      </c>
      <c r="BW6" s="45">
        <v>28824</v>
      </c>
      <c r="BX6" s="152">
        <v>12624</v>
      </c>
    </row>
    <row r="7" spans="1:76" s="161" customFormat="1" ht="39" customHeight="1" thickBot="1">
      <c r="A7" s="153"/>
      <c r="B7" s="154" t="s">
        <v>14</v>
      </c>
      <c r="C7" s="154"/>
      <c r="D7" s="155" t="s">
        <v>15</v>
      </c>
      <c r="E7" s="10" t="s">
        <v>15</v>
      </c>
      <c r="F7" s="155" t="s">
        <v>15</v>
      </c>
      <c r="G7" s="156" t="s">
        <v>15</v>
      </c>
      <c r="H7" s="155" t="s">
        <v>15</v>
      </c>
      <c r="I7" s="156" t="s">
        <v>255</v>
      </c>
      <c r="J7" s="155" t="s">
        <v>255</v>
      </c>
      <c r="K7" s="156" t="s">
        <v>15</v>
      </c>
      <c r="L7" s="155" t="s">
        <v>15</v>
      </c>
      <c r="M7" s="156" t="s">
        <v>15</v>
      </c>
      <c r="N7" s="155" t="s">
        <v>17</v>
      </c>
      <c r="O7" s="155" t="s">
        <v>15</v>
      </c>
      <c r="P7" s="34" t="s">
        <v>17</v>
      </c>
      <c r="Q7" s="36" t="s">
        <v>17</v>
      </c>
      <c r="R7" s="34" t="s">
        <v>17</v>
      </c>
      <c r="S7" s="155" t="s">
        <v>20</v>
      </c>
      <c r="T7" s="156" t="s">
        <v>20</v>
      </c>
      <c r="U7" s="36" t="s">
        <v>17</v>
      </c>
      <c r="V7" s="155" t="s">
        <v>20</v>
      </c>
      <c r="W7" s="155" t="s">
        <v>19</v>
      </c>
      <c r="X7" s="156" t="s">
        <v>20</v>
      </c>
      <c r="Y7" s="31" t="s">
        <v>19</v>
      </c>
      <c r="Z7" s="155" t="s">
        <v>18</v>
      </c>
      <c r="AA7" s="155" t="s">
        <v>20</v>
      </c>
      <c r="AB7" s="156" t="s">
        <v>20</v>
      </c>
      <c r="AC7" s="155" t="s">
        <v>20</v>
      </c>
      <c r="AD7" s="155" t="s">
        <v>18</v>
      </c>
      <c r="AE7" s="156" t="s">
        <v>18</v>
      </c>
      <c r="AF7" s="155" t="s">
        <v>18</v>
      </c>
      <c r="AG7" s="156" t="s">
        <v>16</v>
      </c>
      <c r="AH7" s="155" t="s">
        <v>16</v>
      </c>
      <c r="AI7" s="155" t="s">
        <v>18</v>
      </c>
      <c r="AJ7" s="155" t="s">
        <v>18</v>
      </c>
      <c r="AK7" s="157" t="s">
        <v>18</v>
      </c>
      <c r="AL7" s="155" t="s">
        <v>18</v>
      </c>
      <c r="AM7" s="157" t="s">
        <v>18</v>
      </c>
      <c r="AN7" s="155" t="s">
        <v>18</v>
      </c>
      <c r="AO7" s="156" t="s">
        <v>18</v>
      </c>
      <c r="AP7" s="155" t="s">
        <v>18</v>
      </c>
      <c r="AQ7" s="155" t="s">
        <v>18</v>
      </c>
      <c r="AR7" s="157" t="s">
        <v>18</v>
      </c>
      <c r="AS7" s="155" t="s">
        <v>18</v>
      </c>
      <c r="AT7" s="155" t="s">
        <v>18</v>
      </c>
      <c r="AU7" s="157" t="s">
        <v>18</v>
      </c>
      <c r="AV7" s="155" t="s">
        <v>18</v>
      </c>
      <c r="AW7" s="156" t="s">
        <v>18</v>
      </c>
      <c r="AX7" s="155" t="s">
        <v>18</v>
      </c>
      <c r="AY7" s="155" t="s">
        <v>20</v>
      </c>
      <c r="AZ7" s="155" t="s">
        <v>20</v>
      </c>
      <c r="BA7" s="156" t="s">
        <v>20</v>
      </c>
      <c r="BB7" s="158" t="s">
        <v>256</v>
      </c>
      <c r="BC7" s="155" t="s">
        <v>18</v>
      </c>
      <c r="BD7" s="159" t="s">
        <v>18</v>
      </c>
      <c r="BE7" s="160" t="s">
        <v>18</v>
      </c>
      <c r="BF7" s="156" t="s">
        <v>20</v>
      </c>
      <c r="BG7" s="155" t="s">
        <v>20</v>
      </c>
      <c r="BH7" s="159" t="s">
        <v>18</v>
      </c>
      <c r="BI7" s="155" t="s">
        <v>18</v>
      </c>
      <c r="BJ7" s="156" t="s">
        <v>18</v>
      </c>
      <c r="BK7" s="155" t="s">
        <v>18</v>
      </c>
      <c r="BL7" s="156" t="s">
        <v>18</v>
      </c>
      <c r="BM7" s="160" t="s">
        <v>18</v>
      </c>
      <c r="BN7" s="156" t="s">
        <v>20</v>
      </c>
      <c r="BO7" s="156" t="s">
        <v>18</v>
      </c>
      <c r="BP7" s="156" t="s">
        <v>20</v>
      </c>
      <c r="BQ7" s="160" t="s">
        <v>18</v>
      </c>
      <c r="BR7" s="36" t="s">
        <v>17</v>
      </c>
      <c r="BS7" s="156" t="s">
        <v>18</v>
      </c>
      <c r="BT7" s="155" t="s">
        <v>18</v>
      </c>
      <c r="BU7" s="156" t="s">
        <v>20</v>
      </c>
      <c r="BV7" s="155" t="s">
        <v>18</v>
      </c>
      <c r="BW7" s="156" t="s">
        <v>18</v>
      </c>
      <c r="BX7" s="160" t="s">
        <v>18</v>
      </c>
    </row>
    <row r="8" spans="1:76" s="138" customFormat="1" ht="64.5" thickBot="1">
      <c r="A8" s="162"/>
      <c r="B8" s="163" t="s">
        <v>257</v>
      </c>
      <c r="C8" s="164"/>
      <c r="D8" s="155" t="s">
        <v>24</v>
      </c>
      <c r="E8" s="165"/>
      <c r="F8" s="155" t="s">
        <v>23</v>
      </c>
      <c r="G8" s="165"/>
      <c r="H8" s="155" t="s">
        <v>23</v>
      </c>
      <c r="I8" s="165"/>
      <c r="J8" s="166" t="s">
        <v>23</v>
      </c>
      <c r="K8" s="165"/>
      <c r="L8" s="155" t="s">
        <v>23</v>
      </c>
      <c r="M8" s="165"/>
      <c r="N8" s="155" t="s">
        <v>25</v>
      </c>
      <c r="O8" s="155" t="s">
        <v>23</v>
      </c>
      <c r="P8" s="39" t="s">
        <v>504</v>
      </c>
      <c r="Q8" s="28" t="s">
        <v>26</v>
      </c>
      <c r="R8" s="39" t="s">
        <v>506</v>
      </c>
      <c r="S8" s="155" t="s">
        <v>24</v>
      </c>
      <c r="T8" s="165"/>
      <c r="U8" s="28" t="s">
        <v>26</v>
      </c>
      <c r="V8" s="155" t="s">
        <v>23</v>
      </c>
      <c r="W8" s="155" t="s">
        <v>24</v>
      </c>
      <c r="X8" s="165"/>
      <c r="Y8" s="165"/>
      <c r="Z8" s="155" t="s">
        <v>23</v>
      </c>
      <c r="AA8" s="155" t="s">
        <v>24</v>
      </c>
      <c r="AB8" s="165"/>
      <c r="AC8" s="155" t="s">
        <v>23</v>
      </c>
      <c r="AD8" s="155" t="s">
        <v>24</v>
      </c>
      <c r="AE8" s="165"/>
      <c r="AF8" s="155" t="s">
        <v>23</v>
      </c>
      <c r="AG8" s="165"/>
      <c r="AH8" s="155" t="s">
        <v>25</v>
      </c>
      <c r="AI8" s="155" t="s">
        <v>24</v>
      </c>
      <c r="AJ8" s="155" t="s">
        <v>23</v>
      </c>
      <c r="AK8" s="165"/>
      <c r="AL8" s="155" t="s">
        <v>24</v>
      </c>
      <c r="AM8" s="165"/>
      <c r="AN8" s="155" t="s">
        <v>23</v>
      </c>
      <c r="AO8" s="165"/>
      <c r="AP8" s="155" t="s">
        <v>25</v>
      </c>
      <c r="AQ8" s="155" t="s">
        <v>24</v>
      </c>
      <c r="AR8" s="165"/>
      <c r="AS8" s="155" t="s">
        <v>23</v>
      </c>
      <c r="AT8" s="155" t="s">
        <v>24</v>
      </c>
      <c r="AU8" s="165"/>
      <c r="AV8" s="155" t="s">
        <v>23</v>
      </c>
      <c r="AW8" s="165"/>
      <c r="AX8" s="155" t="s">
        <v>25</v>
      </c>
      <c r="AY8" s="155" t="s">
        <v>24</v>
      </c>
      <c r="AZ8" s="155" t="s">
        <v>23</v>
      </c>
      <c r="BA8" s="165"/>
      <c r="BB8" s="28" t="s">
        <v>26</v>
      </c>
      <c r="BC8" s="155" t="s">
        <v>24</v>
      </c>
      <c r="BD8" s="165"/>
      <c r="BE8" s="160" t="s">
        <v>23</v>
      </c>
      <c r="BF8" s="165"/>
      <c r="BG8" s="155" t="s">
        <v>23</v>
      </c>
      <c r="BH8" s="165"/>
      <c r="BI8" s="155" t="s">
        <v>23</v>
      </c>
      <c r="BJ8" s="165"/>
      <c r="BK8" s="155" t="s">
        <v>25</v>
      </c>
      <c r="BL8" s="165"/>
      <c r="BM8" s="160" t="s">
        <v>23</v>
      </c>
      <c r="BN8" s="165"/>
      <c r="BO8" s="165"/>
      <c r="BP8" s="165"/>
      <c r="BQ8" s="160" t="s">
        <v>23</v>
      </c>
      <c r="BR8" s="28" t="s">
        <v>26</v>
      </c>
      <c r="BS8" s="165"/>
      <c r="BT8" s="155" t="s">
        <v>25</v>
      </c>
      <c r="BU8" s="165"/>
      <c r="BV8" s="155" t="s">
        <v>24</v>
      </c>
      <c r="BW8" s="165"/>
      <c r="BX8" s="160" t="s">
        <v>23</v>
      </c>
    </row>
    <row r="9" spans="1:76" ht="42" customHeight="1" thickBot="1">
      <c r="A9" s="167"/>
      <c r="B9" s="168" t="s">
        <v>27</v>
      </c>
      <c r="C9" s="148"/>
      <c r="D9" s="155" t="s">
        <v>29</v>
      </c>
      <c r="E9" s="165"/>
      <c r="F9" s="155" t="s">
        <v>28</v>
      </c>
      <c r="G9" s="165"/>
      <c r="H9" s="155" t="s">
        <v>28</v>
      </c>
      <c r="I9" s="165"/>
      <c r="J9" s="155" t="s">
        <v>28</v>
      </c>
      <c r="K9" s="165"/>
      <c r="L9" s="155" t="s">
        <v>28</v>
      </c>
      <c r="M9" s="165"/>
      <c r="N9" s="166" t="s">
        <v>31</v>
      </c>
      <c r="O9" s="155" t="s">
        <v>28</v>
      </c>
      <c r="P9" s="169" t="s">
        <v>30</v>
      </c>
      <c r="Q9" s="170" t="s">
        <v>30</v>
      </c>
      <c r="R9" s="169" t="s">
        <v>30</v>
      </c>
      <c r="S9" s="155" t="s">
        <v>29</v>
      </c>
      <c r="T9" s="165"/>
      <c r="U9" s="320" t="s">
        <v>30</v>
      </c>
      <c r="V9" s="155" t="s">
        <v>28</v>
      </c>
      <c r="W9" s="155" t="s">
        <v>29</v>
      </c>
      <c r="X9" s="165"/>
      <c r="Y9" s="165"/>
      <c r="Z9" s="155" t="s">
        <v>28</v>
      </c>
      <c r="AA9" s="155" t="s">
        <v>29</v>
      </c>
      <c r="AB9" s="165"/>
      <c r="AC9" s="155" t="s">
        <v>28</v>
      </c>
      <c r="AD9" s="155" t="s">
        <v>29</v>
      </c>
      <c r="AE9" s="165"/>
      <c r="AF9" s="155" t="s">
        <v>28</v>
      </c>
      <c r="AG9" s="165"/>
      <c r="AH9" s="166" t="s">
        <v>31</v>
      </c>
      <c r="AI9" s="155" t="s">
        <v>29</v>
      </c>
      <c r="AJ9" s="155" t="s">
        <v>28</v>
      </c>
      <c r="AK9" s="165"/>
      <c r="AL9" s="155" t="s">
        <v>29</v>
      </c>
      <c r="AM9" s="165"/>
      <c r="AN9" s="166" t="s">
        <v>31</v>
      </c>
      <c r="AO9" s="165"/>
      <c r="AP9" s="166" t="s">
        <v>31</v>
      </c>
      <c r="AQ9" s="155" t="s">
        <v>29</v>
      </c>
      <c r="AR9" s="165"/>
      <c r="AS9" s="155" t="s">
        <v>28</v>
      </c>
      <c r="AT9" s="155" t="s">
        <v>29</v>
      </c>
      <c r="AU9" s="165"/>
      <c r="AV9" s="155" t="s">
        <v>28</v>
      </c>
      <c r="AW9" s="165"/>
      <c r="AX9" s="155" t="s">
        <v>31</v>
      </c>
      <c r="AY9" s="155" t="s">
        <v>29</v>
      </c>
      <c r="AZ9" s="155" t="s">
        <v>28</v>
      </c>
      <c r="BA9" s="165"/>
      <c r="BB9" s="170" t="s">
        <v>30</v>
      </c>
      <c r="BC9" s="155" t="s">
        <v>29</v>
      </c>
      <c r="BD9" s="165"/>
      <c r="BE9" s="160" t="s">
        <v>28</v>
      </c>
      <c r="BF9" s="165"/>
      <c r="BG9" s="155" t="s">
        <v>28</v>
      </c>
      <c r="BH9" s="165"/>
      <c r="BI9" s="155" t="s">
        <v>28</v>
      </c>
      <c r="BJ9" s="165"/>
      <c r="BK9" s="155" t="s">
        <v>31</v>
      </c>
      <c r="BL9" s="165"/>
      <c r="BM9" s="160" t="s">
        <v>28</v>
      </c>
      <c r="BN9" s="165"/>
      <c r="BO9" s="165"/>
      <c r="BP9" s="165"/>
      <c r="BQ9" s="160" t="s">
        <v>28</v>
      </c>
      <c r="BR9" s="170" t="s">
        <v>30</v>
      </c>
      <c r="BS9" s="165"/>
      <c r="BT9" s="155" t="s">
        <v>31</v>
      </c>
      <c r="BU9" s="165"/>
      <c r="BV9" s="155" t="s">
        <v>29</v>
      </c>
      <c r="BW9" s="165"/>
      <c r="BX9" s="160" t="s">
        <v>28</v>
      </c>
    </row>
    <row r="10" spans="1:76" ht="12" customHeight="1">
      <c r="A10" s="171"/>
      <c r="B10" s="172" t="s">
        <v>258</v>
      </c>
      <c r="C10" s="173"/>
      <c r="D10" s="174"/>
      <c r="E10" s="45">
        <v>12600</v>
      </c>
      <c r="F10" s="175"/>
      <c r="G10" s="45">
        <v>12690</v>
      </c>
      <c r="H10" s="175"/>
      <c r="I10" s="45">
        <v>12640</v>
      </c>
      <c r="J10" s="175"/>
      <c r="K10" s="45">
        <v>12602</v>
      </c>
      <c r="L10" s="175"/>
      <c r="M10" s="45">
        <v>12692</v>
      </c>
      <c r="N10" s="176"/>
      <c r="O10" s="175"/>
      <c r="P10" s="177"/>
      <c r="Q10" s="178"/>
      <c r="R10" s="177"/>
      <c r="S10" s="174"/>
      <c r="T10" s="45">
        <v>12642</v>
      </c>
      <c r="U10" s="321"/>
      <c r="V10" s="175"/>
      <c r="W10" s="174"/>
      <c r="X10" s="45">
        <v>12604</v>
      </c>
      <c r="Y10" s="45">
        <v>12604</v>
      </c>
      <c r="Z10" s="175"/>
      <c r="AA10" s="174"/>
      <c r="AB10" s="45">
        <v>12694</v>
      </c>
      <c r="AC10" s="175"/>
      <c r="AD10" s="174"/>
      <c r="AE10" s="45">
        <v>12606</v>
      </c>
      <c r="AF10" s="175"/>
      <c r="AG10" s="179"/>
      <c r="AH10" s="176"/>
      <c r="AI10" s="174"/>
      <c r="AJ10" s="175"/>
      <c r="AK10" s="45">
        <v>12608</v>
      </c>
      <c r="AL10" s="174"/>
      <c r="AM10" s="45">
        <v>12610</v>
      </c>
      <c r="AN10" s="176"/>
      <c r="AO10" s="179"/>
      <c r="AP10" s="176"/>
      <c r="AQ10" s="174"/>
      <c r="AR10" s="45">
        <v>12612</v>
      </c>
      <c r="AS10" s="174"/>
      <c r="AT10" s="174"/>
      <c r="AU10" s="45">
        <v>12614</v>
      </c>
      <c r="AV10" s="174"/>
      <c r="AW10" s="179"/>
      <c r="AX10" s="174"/>
      <c r="AY10" s="174"/>
      <c r="AZ10" s="174"/>
      <c r="BA10" s="179"/>
      <c r="BB10" s="178"/>
      <c r="BC10" s="174"/>
      <c r="BD10" s="45">
        <v>12616</v>
      </c>
      <c r="BE10" s="180"/>
      <c r="BF10" s="45">
        <v>12696</v>
      </c>
      <c r="BG10" s="174"/>
      <c r="BH10" s="45">
        <v>12618</v>
      </c>
      <c r="BI10" s="174"/>
      <c r="BJ10" s="179"/>
      <c r="BK10" s="174"/>
      <c r="BL10" s="45">
        <v>12620</v>
      </c>
      <c r="BM10" s="180"/>
      <c r="BN10" s="45"/>
      <c r="BO10" s="45">
        <v>12622</v>
      </c>
      <c r="BP10" s="181"/>
      <c r="BQ10" s="180"/>
      <c r="BR10" s="178"/>
      <c r="BS10" s="179"/>
      <c r="BT10" s="174"/>
      <c r="BU10" s="181"/>
      <c r="BV10" s="174"/>
      <c r="BW10" s="45">
        <v>12624</v>
      </c>
      <c r="BX10" s="180"/>
    </row>
    <row r="11" spans="1:76" hidden="1">
      <c r="A11" s="182"/>
      <c r="B11" s="183" t="s">
        <v>259</v>
      </c>
      <c r="C11" s="184"/>
      <c r="D11" s="185"/>
      <c r="E11" s="186" t="s">
        <v>37</v>
      </c>
      <c r="F11" s="187"/>
      <c r="G11" s="188" t="s">
        <v>37</v>
      </c>
      <c r="H11" s="187"/>
      <c r="I11" s="188" t="s">
        <v>37</v>
      </c>
      <c r="J11" s="187"/>
      <c r="K11" s="188" t="s">
        <v>37</v>
      </c>
      <c r="L11" s="187"/>
      <c r="M11" s="188" t="s">
        <v>37</v>
      </c>
      <c r="N11" s="188"/>
      <c r="O11" s="187"/>
      <c r="P11" s="189"/>
      <c r="Q11" s="185"/>
      <c r="R11" s="190"/>
      <c r="S11" s="185"/>
      <c r="T11" s="188" t="s">
        <v>37</v>
      </c>
      <c r="U11" s="191"/>
      <c r="V11" s="187"/>
      <c r="W11" s="185"/>
      <c r="X11" s="185"/>
      <c r="Y11" s="188" t="s">
        <v>37</v>
      </c>
      <c r="Z11" s="187"/>
      <c r="AA11" s="185"/>
      <c r="AB11" s="188" t="s">
        <v>37</v>
      </c>
      <c r="AC11" s="187"/>
      <c r="AD11" s="185"/>
      <c r="AE11" s="188" t="s">
        <v>37</v>
      </c>
      <c r="AF11" s="187"/>
      <c r="AG11" s="188" t="s">
        <v>97</v>
      </c>
      <c r="AH11" s="188"/>
      <c r="AI11" s="185"/>
      <c r="AJ11" s="187"/>
      <c r="AK11" s="191" t="s">
        <v>37</v>
      </c>
      <c r="AL11" s="185"/>
      <c r="AM11" s="191" t="s">
        <v>37</v>
      </c>
      <c r="AN11" s="185"/>
      <c r="AO11" s="188" t="s">
        <v>101</v>
      </c>
      <c r="AP11" s="188"/>
      <c r="AQ11" s="185"/>
      <c r="AR11" s="188" t="s">
        <v>37</v>
      </c>
      <c r="AS11" s="185"/>
      <c r="AT11" s="185"/>
      <c r="AU11" s="188" t="s">
        <v>37</v>
      </c>
      <c r="AV11" s="185"/>
      <c r="AW11" s="188" t="s">
        <v>104</v>
      </c>
      <c r="AX11" s="188"/>
      <c r="AY11" s="185"/>
      <c r="AZ11" s="185"/>
      <c r="BA11" s="188" t="s">
        <v>37</v>
      </c>
      <c r="BB11" s="191"/>
      <c r="BC11" s="185"/>
      <c r="BD11" s="188" t="s">
        <v>37</v>
      </c>
      <c r="BE11" s="185"/>
      <c r="BF11" s="188" t="s">
        <v>37</v>
      </c>
      <c r="BG11" s="185"/>
      <c r="BH11" s="188" t="s">
        <v>37</v>
      </c>
      <c r="BI11" s="185"/>
      <c r="BJ11" s="188" t="s">
        <v>108</v>
      </c>
      <c r="BK11" s="188"/>
      <c r="BL11" s="188" t="s">
        <v>37</v>
      </c>
      <c r="BM11" s="185"/>
      <c r="BN11" s="188" t="s">
        <v>37</v>
      </c>
      <c r="BO11" s="188" t="s">
        <v>37</v>
      </c>
      <c r="BP11" s="191"/>
      <c r="BQ11" s="185"/>
      <c r="BR11" s="185"/>
      <c r="BS11" s="188" t="s">
        <v>113</v>
      </c>
      <c r="BT11" s="188"/>
      <c r="BU11" s="191"/>
      <c r="BV11" s="185"/>
      <c r="BW11" s="188" t="s">
        <v>37</v>
      </c>
      <c r="BX11" s="185"/>
    </row>
    <row r="12" spans="1:76" hidden="1">
      <c r="A12" s="182"/>
      <c r="B12" s="147" t="s">
        <v>260</v>
      </c>
      <c r="C12" s="192"/>
      <c r="D12" s="193"/>
      <c r="E12" s="194" t="s">
        <v>37</v>
      </c>
      <c r="F12" s="193"/>
      <c r="G12" s="117" t="s">
        <v>37</v>
      </c>
      <c r="H12" s="193"/>
      <c r="I12" s="117" t="s">
        <v>37</v>
      </c>
      <c r="J12" s="193"/>
      <c r="K12" s="117" t="s">
        <v>37</v>
      </c>
      <c r="L12" s="193"/>
      <c r="M12" s="117" t="s">
        <v>37</v>
      </c>
      <c r="N12" s="117"/>
      <c r="O12" s="193"/>
      <c r="P12" s="195"/>
      <c r="Q12" s="193"/>
      <c r="R12" s="196"/>
      <c r="S12" s="193"/>
      <c r="T12" s="117" t="s">
        <v>37</v>
      </c>
      <c r="U12" s="117"/>
      <c r="V12" s="193"/>
      <c r="W12" s="193"/>
      <c r="X12" s="193"/>
      <c r="Y12" s="117" t="s">
        <v>37</v>
      </c>
      <c r="Z12" s="193"/>
      <c r="AA12" s="193"/>
      <c r="AB12" s="117" t="s">
        <v>37</v>
      </c>
      <c r="AC12" s="193"/>
      <c r="AD12" s="193"/>
      <c r="AE12" s="117" t="s">
        <v>37</v>
      </c>
      <c r="AF12" s="193"/>
      <c r="AG12" s="117" t="s">
        <v>144</v>
      </c>
      <c r="AH12" s="117"/>
      <c r="AI12" s="193"/>
      <c r="AJ12" s="193"/>
      <c r="AK12" s="117" t="s">
        <v>37</v>
      </c>
      <c r="AL12" s="193"/>
      <c r="AM12" s="117" t="s">
        <v>37</v>
      </c>
      <c r="AN12" s="193"/>
      <c r="AO12" s="117" t="s">
        <v>147</v>
      </c>
      <c r="AP12" s="117"/>
      <c r="AQ12" s="193"/>
      <c r="AR12" s="117" t="s">
        <v>37</v>
      </c>
      <c r="AS12" s="193"/>
      <c r="AT12" s="193"/>
      <c r="AU12" s="117" t="s">
        <v>37</v>
      </c>
      <c r="AV12" s="193"/>
      <c r="AW12" s="117" t="s">
        <v>149</v>
      </c>
      <c r="AX12" s="117"/>
      <c r="AY12" s="193"/>
      <c r="AZ12" s="193"/>
      <c r="BA12" s="117" t="s">
        <v>37</v>
      </c>
      <c r="BB12" s="117"/>
      <c r="BC12" s="193"/>
      <c r="BD12" s="117" t="s">
        <v>37</v>
      </c>
      <c r="BE12" s="193"/>
      <c r="BF12" s="117" t="s">
        <v>37</v>
      </c>
      <c r="BG12" s="193"/>
      <c r="BH12" s="117" t="s">
        <v>37</v>
      </c>
      <c r="BI12" s="193"/>
      <c r="BJ12" s="117" t="s">
        <v>152</v>
      </c>
      <c r="BK12" s="117"/>
      <c r="BL12" s="117" t="s">
        <v>37</v>
      </c>
      <c r="BM12" s="193"/>
      <c r="BN12" s="117" t="s">
        <v>37</v>
      </c>
      <c r="BO12" s="117" t="s">
        <v>37</v>
      </c>
      <c r="BP12" s="117"/>
      <c r="BQ12" s="193"/>
      <c r="BR12" s="193"/>
      <c r="BS12" s="117" t="s">
        <v>156</v>
      </c>
      <c r="BT12" s="117"/>
      <c r="BU12" s="117"/>
      <c r="BV12" s="193"/>
      <c r="BW12" s="117" t="s">
        <v>37</v>
      </c>
      <c r="BX12" s="193"/>
    </row>
    <row r="13" spans="1:76" hidden="1">
      <c r="A13" s="182"/>
      <c r="B13" s="147" t="s">
        <v>261</v>
      </c>
      <c r="C13" s="192"/>
      <c r="D13" s="193"/>
      <c r="E13" s="194" t="s">
        <v>37</v>
      </c>
      <c r="F13" s="193"/>
      <c r="G13" s="117" t="s">
        <v>37</v>
      </c>
      <c r="H13" s="193"/>
      <c r="I13" s="117" t="s">
        <v>37</v>
      </c>
      <c r="J13" s="193"/>
      <c r="K13" s="117" t="s">
        <v>37</v>
      </c>
      <c r="L13" s="193"/>
      <c r="M13" s="117" t="s">
        <v>37</v>
      </c>
      <c r="N13" s="117"/>
      <c r="O13" s="193"/>
      <c r="P13" s="195"/>
      <c r="Q13" s="193"/>
      <c r="R13" s="196"/>
      <c r="S13" s="193"/>
      <c r="T13" s="117" t="s">
        <v>37</v>
      </c>
      <c r="U13" s="117"/>
      <c r="V13" s="193"/>
      <c r="W13" s="193"/>
      <c r="X13" s="193"/>
      <c r="Y13" s="117" t="s">
        <v>37</v>
      </c>
      <c r="Z13" s="193"/>
      <c r="AA13" s="193"/>
      <c r="AB13" s="117" t="s">
        <v>37</v>
      </c>
      <c r="AC13" s="193"/>
      <c r="AD13" s="193"/>
      <c r="AE13" s="117" t="s">
        <v>37</v>
      </c>
      <c r="AF13" s="193"/>
      <c r="AG13" s="117" t="s">
        <v>262</v>
      </c>
      <c r="AH13" s="117"/>
      <c r="AI13" s="193"/>
      <c r="AJ13" s="193"/>
      <c r="AK13" s="117" t="s">
        <v>37</v>
      </c>
      <c r="AL13" s="193"/>
      <c r="AM13" s="117" t="s">
        <v>37</v>
      </c>
      <c r="AN13" s="193"/>
      <c r="AO13" s="117" t="s">
        <v>263</v>
      </c>
      <c r="AP13" s="117"/>
      <c r="AQ13" s="193"/>
      <c r="AR13" s="117" t="s">
        <v>37</v>
      </c>
      <c r="AS13" s="193"/>
      <c r="AT13" s="193"/>
      <c r="AU13" s="117" t="s">
        <v>37</v>
      </c>
      <c r="AV13" s="193"/>
      <c r="AW13" s="117" t="s">
        <v>264</v>
      </c>
      <c r="AX13" s="117"/>
      <c r="AY13" s="193"/>
      <c r="AZ13" s="193"/>
      <c r="BA13" s="117" t="s">
        <v>37</v>
      </c>
      <c r="BB13" s="117"/>
      <c r="BC13" s="193"/>
      <c r="BD13" s="117" t="s">
        <v>37</v>
      </c>
      <c r="BE13" s="193"/>
      <c r="BF13" s="117" t="s">
        <v>37</v>
      </c>
      <c r="BG13" s="193"/>
      <c r="BH13" s="117" t="s">
        <v>37</v>
      </c>
      <c r="BI13" s="193"/>
      <c r="BJ13" s="117" t="s">
        <v>265</v>
      </c>
      <c r="BK13" s="117"/>
      <c r="BL13" s="117" t="s">
        <v>37</v>
      </c>
      <c r="BM13" s="193"/>
      <c r="BN13" s="117" t="s">
        <v>37</v>
      </c>
      <c r="BO13" s="117" t="s">
        <v>37</v>
      </c>
      <c r="BP13" s="117"/>
      <c r="BQ13" s="193"/>
      <c r="BR13" s="193"/>
      <c r="BS13" s="117" t="s">
        <v>114</v>
      </c>
      <c r="BT13" s="117"/>
      <c r="BU13" s="117"/>
      <c r="BV13" s="193"/>
      <c r="BW13" s="117" t="s">
        <v>37</v>
      </c>
      <c r="BX13" s="193"/>
    </row>
    <row r="14" spans="1:76" ht="13.5" hidden="1" thickBot="1">
      <c r="A14" s="167">
        <v>6.9444444444444441E-3</v>
      </c>
      <c r="B14" s="168" t="s">
        <v>266</v>
      </c>
      <c r="C14" s="148"/>
      <c r="D14" s="197"/>
      <c r="E14" s="198"/>
      <c r="F14" s="197"/>
      <c r="G14" s="199"/>
      <c r="H14" s="197"/>
      <c r="I14" s="199"/>
      <c r="J14" s="197"/>
      <c r="K14" s="199"/>
      <c r="L14" s="197"/>
      <c r="M14" s="199"/>
      <c r="N14" s="199"/>
      <c r="O14" s="197"/>
      <c r="P14" s="200"/>
      <c r="Q14" s="197"/>
      <c r="R14" s="201"/>
      <c r="S14" s="197"/>
      <c r="T14" s="199"/>
      <c r="U14" s="199"/>
      <c r="V14" s="197"/>
      <c r="W14" s="197"/>
      <c r="X14" s="197"/>
      <c r="Y14" s="199"/>
      <c r="Z14" s="197"/>
      <c r="AA14" s="197"/>
      <c r="AB14" s="199"/>
      <c r="AC14" s="197"/>
      <c r="AD14" s="197"/>
      <c r="AE14" s="199"/>
      <c r="AF14" s="197"/>
      <c r="AG14" s="199" t="s">
        <v>43</v>
      </c>
      <c r="AH14" s="199"/>
      <c r="AI14" s="197"/>
      <c r="AJ14" s="197"/>
      <c r="AK14" s="199" t="s">
        <v>37</v>
      </c>
      <c r="AL14" s="197"/>
      <c r="AM14" s="199"/>
      <c r="AN14" s="197"/>
      <c r="AO14" s="199" t="s">
        <v>47</v>
      </c>
      <c r="AP14" s="199"/>
      <c r="AQ14" s="197"/>
      <c r="AR14" s="199"/>
      <c r="AS14" s="197"/>
      <c r="AT14" s="197"/>
      <c r="AU14" s="199"/>
      <c r="AV14" s="197"/>
      <c r="AW14" s="199" t="s">
        <v>50</v>
      </c>
      <c r="AX14" s="199"/>
      <c r="AY14" s="197"/>
      <c r="AZ14" s="197"/>
      <c r="BA14" s="199" t="s">
        <v>37</v>
      </c>
      <c r="BB14" s="199"/>
      <c r="BC14" s="197"/>
      <c r="BD14" s="199"/>
      <c r="BE14" s="197"/>
      <c r="BF14" s="199"/>
      <c r="BG14" s="197"/>
      <c r="BH14" s="199"/>
      <c r="BI14" s="197"/>
      <c r="BJ14" s="199" t="s">
        <v>55</v>
      </c>
      <c r="BK14" s="199"/>
      <c r="BL14" s="199"/>
      <c r="BM14" s="197"/>
      <c r="BN14" s="199" t="s">
        <v>37</v>
      </c>
      <c r="BO14" s="199"/>
      <c r="BP14" s="199"/>
      <c r="BQ14" s="197"/>
      <c r="BR14" s="197"/>
      <c r="BS14" s="199" t="s">
        <v>61</v>
      </c>
      <c r="BT14" s="199"/>
      <c r="BU14" s="199"/>
      <c r="BV14" s="197"/>
      <c r="BW14" s="199"/>
      <c r="BX14" s="197"/>
    </row>
    <row r="15" spans="1:76">
      <c r="A15" s="182"/>
      <c r="B15" s="183" t="s">
        <v>266</v>
      </c>
      <c r="C15" s="202" t="s">
        <v>267</v>
      </c>
      <c r="D15" s="203"/>
      <c r="E15" s="186" t="s">
        <v>93</v>
      </c>
      <c r="F15" s="204"/>
      <c r="G15" s="188" t="s">
        <v>70</v>
      </c>
      <c r="H15" s="204"/>
      <c r="I15" s="188" t="s">
        <v>268</v>
      </c>
      <c r="J15" s="204"/>
      <c r="K15" s="188" t="s">
        <v>268</v>
      </c>
      <c r="L15" s="204"/>
      <c r="M15" s="188" t="s">
        <v>71</v>
      </c>
      <c r="N15" s="78">
        <v>0.29166666666666669</v>
      </c>
      <c r="O15" s="204"/>
      <c r="P15" s="205"/>
      <c r="Q15" s="204"/>
      <c r="R15" s="206"/>
      <c r="S15" s="203"/>
      <c r="T15" s="188" t="s">
        <v>161</v>
      </c>
      <c r="U15" s="188"/>
      <c r="V15" s="204"/>
      <c r="W15" s="203"/>
      <c r="X15" s="188" t="s">
        <v>269</v>
      </c>
      <c r="Y15" s="188" t="s">
        <v>269</v>
      </c>
      <c r="Z15" s="204"/>
      <c r="AA15" s="203"/>
      <c r="AB15" s="188" t="s">
        <v>73</v>
      </c>
      <c r="AC15" s="204"/>
      <c r="AD15" s="203"/>
      <c r="AE15" s="188" t="s">
        <v>270</v>
      </c>
      <c r="AF15" s="204"/>
      <c r="AG15" s="207" t="s">
        <v>43</v>
      </c>
      <c r="AH15" s="78">
        <v>0.34930555555555554</v>
      </c>
      <c r="AI15" s="203"/>
      <c r="AJ15" s="204"/>
      <c r="AK15" s="188" t="s">
        <v>271</v>
      </c>
      <c r="AL15" s="203"/>
      <c r="AM15" s="188" t="s">
        <v>272</v>
      </c>
      <c r="AN15" s="204"/>
      <c r="AO15" s="207" t="s">
        <v>47</v>
      </c>
      <c r="AP15" s="78">
        <v>0.43263888888888885</v>
      </c>
      <c r="AQ15" s="203"/>
      <c r="AR15" s="188" t="s">
        <v>273</v>
      </c>
      <c r="AS15" s="204"/>
      <c r="AT15" s="203"/>
      <c r="AU15" s="188" t="s">
        <v>274</v>
      </c>
      <c r="AV15" s="204"/>
      <c r="AW15" s="207" t="s">
        <v>50</v>
      </c>
      <c r="AX15" s="78">
        <v>0.51597222222222217</v>
      </c>
      <c r="AY15" s="203"/>
      <c r="AZ15" s="204"/>
      <c r="BA15" s="188" t="s">
        <v>37</v>
      </c>
      <c r="BB15" s="188"/>
      <c r="BC15" s="203"/>
      <c r="BD15" s="188" t="s">
        <v>275</v>
      </c>
      <c r="BE15" s="204"/>
      <c r="BF15" s="188" t="s">
        <v>84</v>
      </c>
      <c r="BG15" s="204"/>
      <c r="BH15" s="188" t="s">
        <v>276</v>
      </c>
      <c r="BI15" s="204"/>
      <c r="BJ15" s="207" t="s">
        <v>55</v>
      </c>
      <c r="BK15" s="78">
        <v>0.59930555555555554</v>
      </c>
      <c r="BL15" s="188" t="s">
        <v>277</v>
      </c>
      <c r="BM15" s="204"/>
      <c r="BN15" s="188" t="s">
        <v>37</v>
      </c>
      <c r="BO15" s="188" t="s">
        <v>278</v>
      </c>
      <c r="BP15" s="188"/>
      <c r="BQ15" s="204"/>
      <c r="BR15" s="204"/>
      <c r="BS15" s="207" t="s">
        <v>61</v>
      </c>
      <c r="BT15" s="78">
        <v>0.68263888888888891</v>
      </c>
      <c r="BU15" s="188"/>
      <c r="BV15" s="203"/>
      <c r="BW15" s="188" t="s">
        <v>279</v>
      </c>
      <c r="BX15" s="204"/>
    </row>
    <row r="16" spans="1:76">
      <c r="A16" s="182">
        <v>9.0277777777777787E-3</v>
      </c>
      <c r="B16" s="147" t="s">
        <v>280</v>
      </c>
      <c r="C16" s="208"/>
      <c r="D16" s="209"/>
      <c r="E16" s="194" t="s">
        <v>281</v>
      </c>
      <c r="F16" s="193"/>
      <c r="G16" s="117" t="s">
        <v>282</v>
      </c>
      <c r="H16" s="193"/>
      <c r="I16" s="117" t="s">
        <v>283</v>
      </c>
      <c r="J16" s="193"/>
      <c r="K16" s="117" t="s">
        <v>283</v>
      </c>
      <c r="L16" s="193"/>
      <c r="M16" s="117" t="s">
        <v>284</v>
      </c>
      <c r="N16" s="26" t="s">
        <v>64</v>
      </c>
      <c r="O16" s="193"/>
      <c r="P16" s="195"/>
      <c r="Q16" s="193"/>
      <c r="R16" s="196"/>
      <c r="S16" s="209"/>
      <c r="T16" s="117" t="s">
        <v>285</v>
      </c>
      <c r="U16" s="117"/>
      <c r="V16" s="193"/>
      <c r="W16" s="209"/>
      <c r="X16" s="117" t="s">
        <v>286</v>
      </c>
      <c r="Y16" s="117" t="s">
        <v>286</v>
      </c>
      <c r="Z16" s="193"/>
      <c r="AA16" s="209"/>
      <c r="AB16" s="117" t="s">
        <v>287</v>
      </c>
      <c r="AC16" s="193"/>
      <c r="AD16" s="209"/>
      <c r="AE16" s="117" t="s">
        <v>288</v>
      </c>
      <c r="AF16" s="193"/>
      <c r="AG16" s="114" t="s">
        <v>289</v>
      </c>
      <c r="AH16" s="26" t="s">
        <v>64</v>
      </c>
      <c r="AI16" s="209"/>
      <c r="AJ16" s="193"/>
      <c r="AK16" s="117" t="s">
        <v>181</v>
      </c>
      <c r="AL16" s="209"/>
      <c r="AM16" s="117" t="s">
        <v>290</v>
      </c>
      <c r="AN16" s="193"/>
      <c r="AO16" s="114" t="s">
        <v>291</v>
      </c>
      <c r="AP16" s="26" t="s">
        <v>64</v>
      </c>
      <c r="AQ16" s="209"/>
      <c r="AR16" s="117" t="s">
        <v>292</v>
      </c>
      <c r="AS16" s="193"/>
      <c r="AT16" s="209"/>
      <c r="AU16" s="117" t="s">
        <v>293</v>
      </c>
      <c r="AV16" s="193"/>
      <c r="AW16" s="114" t="s">
        <v>294</v>
      </c>
      <c r="AX16" s="26" t="s">
        <v>64</v>
      </c>
      <c r="AY16" s="209"/>
      <c r="AZ16" s="193"/>
      <c r="BA16" s="117" t="s">
        <v>37</v>
      </c>
      <c r="BB16" s="117"/>
      <c r="BC16" s="209"/>
      <c r="BD16" s="117" t="s">
        <v>129</v>
      </c>
      <c r="BE16" s="193"/>
      <c r="BF16" s="117" t="s">
        <v>295</v>
      </c>
      <c r="BG16" s="193"/>
      <c r="BH16" s="117" t="s">
        <v>296</v>
      </c>
      <c r="BI16" s="193"/>
      <c r="BJ16" s="114" t="s">
        <v>297</v>
      </c>
      <c r="BK16" s="26" t="s">
        <v>64</v>
      </c>
      <c r="BL16" s="117" t="s">
        <v>190</v>
      </c>
      <c r="BM16" s="193"/>
      <c r="BN16" s="117" t="s">
        <v>37</v>
      </c>
      <c r="BO16" s="117" t="s">
        <v>298</v>
      </c>
      <c r="BP16" s="117"/>
      <c r="BQ16" s="193"/>
      <c r="BR16" s="193"/>
      <c r="BS16" s="114" t="s">
        <v>299</v>
      </c>
      <c r="BT16" s="26" t="s">
        <v>64</v>
      </c>
      <c r="BU16" s="117"/>
      <c r="BV16" s="209"/>
      <c r="BW16" s="117" t="s">
        <v>300</v>
      </c>
      <c r="BX16" s="193"/>
    </row>
    <row r="17" spans="1:76" hidden="1">
      <c r="A17" s="182"/>
      <c r="B17" s="147" t="s">
        <v>301</v>
      </c>
      <c r="C17" s="67"/>
      <c r="D17" s="209"/>
      <c r="E17" s="194" t="s">
        <v>302</v>
      </c>
      <c r="F17" s="193"/>
      <c r="G17" s="117" t="s">
        <v>303</v>
      </c>
      <c r="H17" s="193"/>
      <c r="I17" s="117" t="s">
        <v>304</v>
      </c>
      <c r="J17" s="193"/>
      <c r="K17" s="117" t="s">
        <v>304</v>
      </c>
      <c r="L17" s="193"/>
      <c r="M17" s="117" t="s">
        <v>305</v>
      </c>
      <c r="N17" s="26" t="s">
        <v>64</v>
      </c>
      <c r="O17" s="193"/>
      <c r="P17" s="195"/>
      <c r="Q17" s="193"/>
      <c r="R17" s="196"/>
      <c r="S17" s="209"/>
      <c r="T17" s="117" t="s">
        <v>198</v>
      </c>
      <c r="U17" s="117"/>
      <c r="V17" s="193"/>
      <c r="W17" s="209"/>
      <c r="X17" s="117" t="s">
        <v>306</v>
      </c>
      <c r="Y17" s="117" t="s">
        <v>306</v>
      </c>
      <c r="Z17" s="193"/>
      <c r="AA17" s="209"/>
      <c r="AB17" s="117" t="s">
        <v>307</v>
      </c>
      <c r="AC17" s="193"/>
      <c r="AD17" s="209"/>
      <c r="AE17" s="117" t="s">
        <v>308</v>
      </c>
      <c r="AF17" s="193"/>
      <c r="AG17" s="114" t="s">
        <v>64</v>
      </c>
      <c r="AH17" s="26" t="s">
        <v>64</v>
      </c>
      <c r="AI17" s="209"/>
      <c r="AJ17" s="193"/>
      <c r="AK17" s="117" t="s">
        <v>309</v>
      </c>
      <c r="AL17" s="209"/>
      <c r="AM17" s="117" t="s">
        <v>310</v>
      </c>
      <c r="AN17" s="193"/>
      <c r="AO17" s="114" t="s">
        <v>64</v>
      </c>
      <c r="AP17" s="26" t="s">
        <v>64</v>
      </c>
      <c r="AQ17" s="209"/>
      <c r="AR17" s="117" t="s">
        <v>311</v>
      </c>
      <c r="AS17" s="193"/>
      <c r="AT17" s="209"/>
      <c r="AU17" s="117" t="s">
        <v>312</v>
      </c>
      <c r="AV17" s="193"/>
      <c r="AW17" s="114" t="s">
        <v>64</v>
      </c>
      <c r="AX17" s="26" t="s">
        <v>64</v>
      </c>
      <c r="AY17" s="209"/>
      <c r="AZ17" s="193"/>
      <c r="BA17" s="117" t="s">
        <v>37</v>
      </c>
      <c r="BB17" s="117"/>
      <c r="BC17" s="209"/>
      <c r="BD17" s="117" t="s">
        <v>313</v>
      </c>
      <c r="BE17" s="193"/>
      <c r="BF17" s="117" t="s">
        <v>314</v>
      </c>
      <c r="BG17" s="193"/>
      <c r="BH17" s="117" t="s">
        <v>315</v>
      </c>
      <c r="BI17" s="193"/>
      <c r="BJ17" s="114" t="s">
        <v>64</v>
      </c>
      <c r="BK17" s="26" t="s">
        <v>64</v>
      </c>
      <c r="BL17" s="117" t="s">
        <v>316</v>
      </c>
      <c r="BM17" s="193"/>
      <c r="BN17" s="117" t="s">
        <v>37</v>
      </c>
      <c r="BO17" s="117" t="s">
        <v>157</v>
      </c>
      <c r="BP17" s="117"/>
      <c r="BQ17" s="193"/>
      <c r="BR17" s="193"/>
      <c r="BS17" s="114" t="s">
        <v>64</v>
      </c>
      <c r="BT17" s="26" t="s">
        <v>64</v>
      </c>
      <c r="BU17" s="117"/>
      <c r="BV17" s="209"/>
      <c r="BW17" s="117" t="s">
        <v>317</v>
      </c>
      <c r="BX17" s="193"/>
    </row>
    <row r="18" spans="1:76" hidden="1">
      <c r="A18" s="182"/>
      <c r="B18" s="147" t="s">
        <v>318</v>
      </c>
      <c r="C18" s="208"/>
      <c r="D18" s="209"/>
      <c r="E18" s="194" t="s">
        <v>319</v>
      </c>
      <c r="F18" s="159"/>
      <c r="G18" s="117" t="s">
        <v>320</v>
      </c>
      <c r="H18" s="159"/>
      <c r="I18" s="117" t="s">
        <v>321</v>
      </c>
      <c r="J18" s="159"/>
      <c r="K18" s="117" t="s">
        <v>321</v>
      </c>
      <c r="L18" s="159"/>
      <c r="M18" s="117" t="s">
        <v>322</v>
      </c>
      <c r="N18" s="26" t="s">
        <v>64</v>
      </c>
      <c r="O18" s="159"/>
      <c r="P18" s="27"/>
      <c r="Q18" s="159"/>
      <c r="R18" s="196"/>
      <c r="S18" s="209"/>
      <c r="T18" s="117" t="s">
        <v>323</v>
      </c>
      <c r="U18" s="117"/>
      <c r="V18" s="159"/>
      <c r="W18" s="209"/>
      <c r="X18" s="117" t="s">
        <v>324</v>
      </c>
      <c r="Y18" s="117" t="s">
        <v>324</v>
      </c>
      <c r="Z18" s="159"/>
      <c r="AA18" s="209"/>
      <c r="AB18" s="117" t="s">
        <v>325</v>
      </c>
      <c r="AC18" s="159"/>
      <c r="AD18" s="209"/>
      <c r="AE18" s="117" t="s">
        <v>326</v>
      </c>
      <c r="AF18" s="159"/>
      <c r="AG18" s="114" t="s">
        <v>64</v>
      </c>
      <c r="AH18" s="26" t="s">
        <v>64</v>
      </c>
      <c r="AI18" s="209"/>
      <c r="AJ18" s="159"/>
      <c r="AK18" s="117" t="s">
        <v>45</v>
      </c>
      <c r="AL18" s="209"/>
      <c r="AM18" s="117" t="s">
        <v>327</v>
      </c>
      <c r="AN18" s="159"/>
      <c r="AO18" s="114" t="s">
        <v>64</v>
      </c>
      <c r="AP18" s="26" t="s">
        <v>64</v>
      </c>
      <c r="AQ18" s="209"/>
      <c r="AR18" s="117" t="s">
        <v>48</v>
      </c>
      <c r="AS18" s="159"/>
      <c r="AT18" s="209"/>
      <c r="AU18" s="117" t="s">
        <v>328</v>
      </c>
      <c r="AV18" s="159"/>
      <c r="AW18" s="114" t="s">
        <v>64</v>
      </c>
      <c r="AX18" s="26" t="s">
        <v>64</v>
      </c>
      <c r="AY18" s="209"/>
      <c r="AZ18" s="159"/>
      <c r="BA18" s="117" t="s">
        <v>37</v>
      </c>
      <c r="BB18" s="117"/>
      <c r="BC18" s="209"/>
      <c r="BD18" s="117" t="s">
        <v>52</v>
      </c>
      <c r="BE18" s="159"/>
      <c r="BF18" s="117" t="s">
        <v>329</v>
      </c>
      <c r="BG18" s="159"/>
      <c r="BH18" s="117" t="s">
        <v>330</v>
      </c>
      <c r="BI18" s="159"/>
      <c r="BJ18" s="114" t="s">
        <v>64</v>
      </c>
      <c r="BK18" s="26" t="s">
        <v>64</v>
      </c>
      <c r="BL18" s="117" t="s">
        <v>57</v>
      </c>
      <c r="BM18" s="159"/>
      <c r="BN18" s="117" t="s">
        <v>37</v>
      </c>
      <c r="BO18" s="117" t="s">
        <v>60</v>
      </c>
      <c r="BP18" s="117"/>
      <c r="BQ18" s="159"/>
      <c r="BR18" s="159"/>
      <c r="BS18" s="114" t="s">
        <v>64</v>
      </c>
      <c r="BT18" s="26" t="s">
        <v>64</v>
      </c>
      <c r="BU18" s="117"/>
      <c r="BV18" s="209"/>
      <c r="BW18" s="117" t="s">
        <v>331</v>
      </c>
      <c r="BX18" s="159"/>
    </row>
    <row r="19" spans="1:76" hidden="1">
      <c r="A19" s="182"/>
      <c r="B19" s="147" t="s">
        <v>332</v>
      </c>
      <c r="C19" s="67"/>
      <c r="D19" s="203"/>
      <c r="E19" s="194" t="s">
        <v>333</v>
      </c>
      <c r="F19" s="204"/>
      <c r="G19" s="117" t="s">
        <v>334</v>
      </c>
      <c r="H19" s="204"/>
      <c r="I19" s="117" t="s">
        <v>335</v>
      </c>
      <c r="J19" s="204"/>
      <c r="K19" s="117" t="s">
        <v>335</v>
      </c>
      <c r="L19" s="204"/>
      <c r="M19" s="117" t="s">
        <v>336</v>
      </c>
      <c r="N19" s="26" t="s">
        <v>64</v>
      </c>
      <c r="O19" s="204"/>
      <c r="P19" s="205"/>
      <c r="Q19" s="204"/>
      <c r="R19" s="206"/>
      <c r="S19" s="203"/>
      <c r="T19" s="117" t="s">
        <v>306</v>
      </c>
      <c r="U19" s="188"/>
      <c r="V19" s="204"/>
      <c r="W19" s="203"/>
      <c r="X19" s="117" t="s">
        <v>337</v>
      </c>
      <c r="Y19" s="117" t="s">
        <v>337</v>
      </c>
      <c r="Z19" s="204"/>
      <c r="AA19" s="203"/>
      <c r="AB19" s="117" t="s">
        <v>338</v>
      </c>
      <c r="AC19" s="204"/>
      <c r="AD19" s="203"/>
      <c r="AE19" s="117" t="s">
        <v>339</v>
      </c>
      <c r="AF19" s="204"/>
      <c r="AG19" s="114" t="s">
        <v>64</v>
      </c>
      <c r="AH19" s="26" t="s">
        <v>64</v>
      </c>
      <c r="AI19" s="203"/>
      <c r="AJ19" s="204"/>
      <c r="AK19" s="117" t="s">
        <v>100</v>
      </c>
      <c r="AL19" s="203"/>
      <c r="AM19" s="117" t="s">
        <v>340</v>
      </c>
      <c r="AN19" s="204"/>
      <c r="AO19" s="114" t="s">
        <v>64</v>
      </c>
      <c r="AP19" s="26" t="s">
        <v>64</v>
      </c>
      <c r="AQ19" s="203"/>
      <c r="AR19" s="117" t="s">
        <v>103</v>
      </c>
      <c r="AS19" s="204"/>
      <c r="AT19" s="203"/>
      <c r="AU19" s="117" t="s">
        <v>341</v>
      </c>
      <c r="AV19" s="204"/>
      <c r="AW19" s="114" t="s">
        <v>64</v>
      </c>
      <c r="AX19" s="26" t="s">
        <v>64</v>
      </c>
      <c r="AY19" s="203"/>
      <c r="AZ19" s="204"/>
      <c r="BA19" s="117" t="s">
        <v>37</v>
      </c>
      <c r="BB19" s="188"/>
      <c r="BC19" s="203"/>
      <c r="BD19" s="117" t="s">
        <v>107</v>
      </c>
      <c r="BE19" s="204"/>
      <c r="BF19" s="117" t="s">
        <v>342</v>
      </c>
      <c r="BG19" s="204"/>
      <c r="BH19" s="117" t="s">
        <v>343</v>
      </c>
      <c r="BI19" s="204"/>
      <c r="BJ19" s="114" t="s">
        <v>64</v>
      </c>
      <c r="BK19" s="26" t="s">
        <v>64</v>
      </c>
      <c r="BL19" s="117" t="s">
        <v>112</v>
      </c>
      <c r="BM19" s="204"/>
      <c r="BN19" s="117" t="s">
        <v>37</v>
      </c>
      <c r="BO19" s="117" t="s">
        <v>115</v>
      </c>
      <c r="BP19" s="188"/>
      <c r="BQ19" s="204"/>
      <c r="BR19" s="204"/>
      <c r="BS19" s="114" t="s">
        <v>64</v>
      </c>
      <c r="BT19" s="26" t="s">
        <v>64</v>
      </c>
      <c r="BU19" s="188"/>
      <c r="BV19" s="203"/>
      <c r="BW19" s="117" t="s">
        <v>344</v>
      </c>
      <c r="BX19" s="204"/>
    </row>
    <row r="20" spans="1:76" hidden="1">
      <c r="A20" s="182"/>
      <c r="B20" s="147" t="s">
        <v>345</v>
      </c>
      <c r="C20" s="67"/>
      <c r="D20" s="209"/>
      <c r="E20" s="194" t="s">
        <v>346</v>
      </c>
      <c r="F20" s="193"/>
      <c r="G20" s="117" t="s">
        <v>347</v>
      </c>
      <c r="H20" s="193"/>
      <c r="I20" s="117" t="s">
        <v>348</v>
      </c>
      <c r="J20" s="193"/>
      <c r="K20" s="117" t="s">
        <v>348</v>
      </c>
      <c r="L20" s="193"/>
      <c r="M20" s="117" t="s">
        <v>221</v>
      </c>
      <c r="N20" s="26" t="s">
        <v>64</v>
      </c>
      <c r="O20" s="193"/>
      <c r="P20" s="195"/>
      <c r="Q20" s="193"/>
      <c r="R20" s="196"/>
      <c r="S20" s="209"/>
      <c r="T20" s="117" t="s">
        <v>349</v>
      </c>
      <c r="U20" s="117"/>
      <c r="V20" s="193"/>
      <c r="W20" s="209"/>
      <c r="X20" s="117" t="s">
        <v>72</v>
      </c>
      <c r="Y20" s="117" t="s">
        <v>72</v>
      </c>
      <c r="Z20" s="193"/>
      <c r="AA20" s="209"/>
      <c r="AB20" s="117" t="s">
        <v>222</v>
      </c>
      <c r="AC20" s="193"/>
      <c r="AD20" s="209"/>
      <c r="AE20" s="117" t="s">
        <v>350</v>
      </c>
      <c r="AF20" s="193"/>
      <c r="AG20" s="114" t="s">
        <v>64</v>
      </c>
      <c r="AH20" s="26" t="s">
        <v>64</v>
      </c>
      <c r="AI20" s="209"/>
      <c r="AJ20" s="193"/>
      <c r="AK20" s="117" t="s">
        <v>351</v>
      </c>
      <c r="AL20" s="209"/>
      <c r="AM20" s="117" t="s">
        <v>352</v>
      </c>
      <c r="AN20" s="193"/>
      <c r="AO20" s="114" t="s">
        <v>64</v>
      </c>
      <c r="AP20" s="26" t="s">
        <v>64</v>
      </c>
      <c r="AQ20" s="209"/>
      <c r="AR20" s="117" t="s">
        <v>353</v>
      </c>
      <c r="AS20" s="193"/>
      <c r="AT20" s="209"/>
      <c r="AU20" s="117" t="s">
        <v>354</v>
      </c>
      <c r="AV20" s="193"/>
      <c r="AW20" s="114" t="s">
        <v>64</v>
      </c>
      <c r="AX20" s="26" t="s">
        <v>64</v>
      </c>
      <c r="AY20" s="209"/>
      <c r="AZ20" s="193"/>
      <c r="BA20" s="117" t="s">
        <v>37</v>
      </c>
      <c r="BB20" s="117"/>
      <c r="BC20" s="209"/>
      <c r="BD20" s="117" t="s">
        <v>355</v>
      </c>
      <c r="BE20" s="193"/>
      <c r="BF20" s="117" t="s">
        <v>356</v>
      </c>
      <c r="BG20" s="193"/>
      <c r="BH20" s="117" t="s">
        <v>235</v>
      </c>
      <c r="BI20" s="193"/>
      <c r="BJ20" s="114" t="s">
        <v>64</v>
      </c>
      <c r="BK20" s="26" t="s">
        <v>64</v>
      </c>
      <c r="BL20" s="117" t="s">
        <v>357</v>
      </c>
      <c r="BM20" s="193"/>
      <c r="BN20" s="117" t="s">
        <v>37</v>
      </c>
      <c r="BO20" s="117" t="s">
        <v>358</v>
      </c>
      <c r="BP20" s="117"/>
      <c r="BQ20" s="193"/>
      <c r="BR20" s="193"/>
      <c r="BS20" s="114" t="s">
        <v>64</v>
      </c>
      <c r="BT20" s="26" t="s">
        <v>64</v>
      </c>
      <c r="BU20" s="117"/>
      <c r="BV20" s="209"/>
      <c r="BW20" s="117" t="s">
        <v>359</v>
      </c>
      <c r="BX20" s="193"/>
    </row>
    <row r="21" spans="1:76" ht="13.5" hidden="1" thickBot="1">
      <c r="A21" s="171"/>
      <c r="B21" s="168" t="s">
        <v>218</v>
      </c>
      <c r="C21" s="120"/>
      <c r="D21" s="210"/>
      <c r="E21" s="198" t="s">
        <v>70</v>
      </c>
      <c r="F21" s="210"/>
      <c r="G21" s="199" t="s">
        <v>360</v>
      </c>
      <c r="H21" s="210"/>
      <c r="I21" s="199" t="s">
        <v>361</v>
      </c>
      <c r="J21" s="210"/>
      <c r="K21" s="199" t="s">
        <v>361</v>
      </c>
      <c r="L21" s="210"/>
      <c r="M21" s="199" t="s">
        <v>362</v>
      </c>
      <c r="N21" s="155" t="s">
        <v>64</v>
      </c>
      <c r="O21" s="210"/>
      <c r="P21" s="211"/>
      <c r="Q21" s="210"/>
      <c r="R21" s="201"/>
      <c r="S21" s="210"/>
      <c r="T21" s="199" t="s">
        <v>363</v>
      </c>
      <c r="U21" s="199"/>
      <c r="V21" s="210"/>
      <c r="W21" s="210"/>
      <c r="X21" s="199" t="s">
        <v>364</v>
      </c>
      <c r="Y21" s="199" t="s">
        <v>364</v>
      </c>
      <c r="Z21" s="210"/>
      <c r="AA21" s="210"/>
      <c r="AB21" s="199" t="s">
        <v>270</v>
      </c>
      <c r="AC21" s="210"/>
      <c r="AD21" s="210"/>
      <c r="AE21" s="199" t="s">
        <v>365</v>
      </c>
      <c r="AF21" s="210"/>
      <c r="AG21" s="212" t="s">
        <v>75</v>
      </c>
      <c r="AH21" s="155" t="s">
        <v>64</v>
      </c>
      <c r="AI21" s="210"/>
      <c r="AJ21" s="210"/>
      <c r="AK21" s="199" t="s">
        <v>77</v>
      </c>
      <c r="AL21" s="210"/>
      <c r="AM21" s="199" t="s">
        <v>366</v>
      </c>
      <c r="AN21" s="210"/>
      <c r="AO21" s="212" t="s">
        <v>183</v>
      </c>
      <c r="AP21" s="155" t="s">
        <v>64</v>
      </c>
      <c r="AQ21" s="210"/>
      <c r="AR21" s="199" t="s">
        <v>80</v>
      </c>
      <c r="AS21" s="210"/>
      <c r="AT21" s="210"/>
      <c r="AU21" s="199" t="s">
        <v>367</v>
      </c>
      <c r="AV21" s="210"/>
      <c r="AW21" s="212" t="s">
        <v>185</v>
      </c>
      <c r="AX21" s="155" t="s">
        <v>64</v>
      </c>
      <c r="AY21" s="210"/>
      <c r="AZ21" s="210"/>
      <c r="BA21" s="199" t="s">
        <v>37</v>
      </c>
      <c r="BB21" s="199"/>
      <c r="BC21" s="210"/>
      <c r="BD21" s="199" t="s">
        <v>84</v>
      </c>
      <c r="BE21" s="210"/>
      <c r="BF21" s="199" t="s">
        <v>109</v>
      </c>
      <c r="BG21" s="210"/>
      <c r="BH21" s="199" t="s">
        <v>368</v>
      </c>
      <c r="BI21" s="210"/>
      <c r="BJ21" s="212" t="s">
        <v>189</v>
      </c>
      <c r="BK21" s="155" t="s">
        <v>64</v>
      </c>
      <c r="BL21" s="199" t="s">
        <v>89</v>
      </c>
      <c r="BM21" s="210"/>
      <c r="BN21" s="199" t="s">
        <v>37</v>
      </c>
      <c r="BO21" s="199" t="s">
        <v>92</v>
      </c>
      <c r="BP21" s="199"/>
      <c r="BQ21" s="210"/>
      <c r="BR21" s="210"/>
      <c r="BS21" s="212" t="s">
        <v>193</v>
      </c>
      <c r="BT21" s="155" t="s">
        <v>64</v>
      </c>
      <c r="BU21" s="199"/>
      <c r="BV21" s="210"/>
      <c r="BW21" s="199" t="s">
        <v>369</v>
      </c>
      <c r="BX21" s="210"/>
    </row>
    <row r="22" spans="1:76">
      <c r="A22" s="116">
        <v>5.5555555555555558E-3</v>
      </c>
      <c r="B22" s="213" t="s">
        <v>218</v>
      </c>
      <c r="C22" s="123" t="s">
        <v>68</v>
      </c>
      <c r="D22" s="5"/>
      <c r="E22" s="214" t="s">
        <v>94</v>
      </c>
      <c r="F22" s="215">
        <f>E21+$A$14</f>
        <v>0.22569444444444445</v>
      </c>
      <c r="G22" s="207" t="s">
        <v>283</v>
      </c>
      <c r="H22" s="215">
        <f>G21+$A$14</f>
        <v>0.24861111111111112</v>
      </c>
      <c r="I22" s="207" t="s">
        <v>370</v>
      </c>
      <c r="J22" s="215">
        <f>I21+$A$14</f>
        <v>0.26944444444444443</v>
      </c>
      <c r="K22" s="207" t="s">
        <v>370</v>
      </c>
      <c r="L22" s="215">
        <f>K21+$A$14</f>
        <v>0.26944444444444443</v>
      </c>
      <c r="M22" s="207" t="s">
        <v>306</v>
      </c>
      <c r="N22" s="216" t="s">
        <v>64</v>
      </c>
      <c r="O22" s="215">
        <f>M21+$A$14</f>
        <v>0.28819444444444442</v>
      </c>
      <c r="P22" s="101"/>
      <c r="Q22" s="78"/>
      <c r="R22" s="101"/>
      <c r="T22" s="207" t="s">
        <v>363</v>
      </c>
      <c r="U22" s="215">
        <v>0.29166666666666669</v>
      </c>
      <c r="V22" s="215">
        <f>T21+$A$14</f>
        <v>0.29722222222222222</v>
      </c>
      <c r="X22" s="207" t="s">
        <v>97</v>
      </c>
      <c r="Y22" s="207" t="s">
        <v>97</v>
      </c>
      <c r="Z22" s="215">
        <f>Y21+$A$14</f>
        <v>0.3034722222222222</v>
      </c>
      <c r="AB22" s="207" t="s">
        <v>371</v>
      </c>
      <c r="AC22" s="215">
        <f>AB21+$A$14</f>
        <v>0.3298611111111111</v>
      </c>
      <c r="AE22" s="207" t="s">
        <v>372</v>
      </c>
      <c r="AF22" s="215">
        <f>AE21+$A$14</f>
        <v>0.3527777777777778</v>
      </c>
      <c r="AG22" s="207" t="s">
        <v>75</v>
      </c>
      <c r="AH22" s="216" t="s">
        <v>64</v>
      </c>
      <c r="AJ22" s="215">
        <v>0.39444444444444443</v>
      </c>
      <c r="AK22" s="214" t="s">
        <v>101</v>
      </c>
      <c r="AM22" s="214" t="s">
        <v>373</v>
      </c>
      <c r="AN22" s="215">
        <f>AM21+$A$14</f>
        <v>0.43611111111111112</v>
      </c>
      <c r="AO22" s="207" t="s">
        <v>374</v>
      </c>
      <c r="AP22" s="216" t="s">
        <v>64</v>
      </c>
      <c r="AR22" s="207" t="s">
        <v>104</v>
      </c>
      <c r="AS22" s="215">
        <f>AR21+$A$14</f>
        <v>0.47569444444444442</v>
      </c>
      <c r="AU22" s="207" t="s">
        <v>375</v>
      </c>
      <c r="AV22" s="215">
        <f>AU21+$A$14</f>
        <v>0.51944444444444449</v>
      </c>
      <c r="AW22" s="207" t="s">
        <v>376</v>
      </c>
      <c r="AX22" s="216" t="s">
        <v>64</v>
      </c>
      <c r="AZ22" s="217"/>
      <c r="BA22" s="188" t="s">
        <v>37</v>
      </c>
      <c r="BB22" s="171"/>
      <c r="BD22" s="207" t="s">
        <v>108</v>
      </c>
      <c r="BE22" s="215">
        <f>BD21+$A$14</f>
        <v>0.55902777777777779</v>
      </c>
      <c r="BF22" s="207" t="s">
        <v>377</v>
      </c>
      <c r="BG22" s="215">
        <f>BF21+$A$14</f>
        <v>0.5805555555555556</v>
      </c>
      <c r="BH22" s="207" t="s">
        <v>378</v>
      </c>
      <c r="BI22" s="215">
        <f>BH21+$A$14</f>
        <v>0.60277777777777775</v>
      </c>
      <c r="BJ22" s="207" t="s">
        <v>87</v>
      </c>
      <c r="BK22" s="216" t="s">
        <v>64</v>
      </c>
      <c r="BL22" s="207" t="s">
        <v>113</v>
      </c>
      <c r="BM22" s="215">
        <f>BL21+$A$14</f>
        <v>0.64236111111111105</v>
      </c>
      <c r="BN22" s="188" t="s">
        <v>37</v>
      </c>
      <c r="BO22" s="207" t="s">
        <v>116</v>
      </c>
      <c r="BP22" s="207"/>
      <c r="BQ22" s="215">
        <f>BO21+$A$14</f>
        <v>0.68402777777777779</v>
      </c>
      <c r="BR22" s="78"/>
      <c r="BS22" s="207" t="s">
        <v>379</v>
      </c>
      <c r="BT22" s="216" t="s">
        <v>64</v>
      </c>
      <c r="BU22" s="207"/>
      <c r="BW22" s="207" t="s">
        <v>380</v>
      </c>
      <c r="BX22" s="215">
        <f>BW21+$A$14</f>
        <v>0.72569444444444442</v>
      </c>
    </row>
    <row r="23" spans="1:76" ht="13.5" thickBot="1">
      <c r="A23" s="116"/>
      <c r="B23" s="218" t="s">
        <v>218</v>
      </c>
      <c r="C23" s="219" t="s">
        <v>238</v>
      </c>
      <c r="D23" s="5"/>
      <c r="E23" s="220" t="s">
        <v>64</v>
      </c>
      <c r="F23" s="60"/>
      <c r="G23" s="221" t="s">
        <v>64</v>
      </c>
      <c r="H23" s="60"/>
      <c r="I23" s="221" t="s">
        <v>64</v>
      </c>
      <c r="J23" s="60"/>
      <c r="K23" s="221" t="s">
        <v>64</v>
      </c>
      <c r="L23" s="155" t="s">
        <v>64</v>
      </c>
      <c r="M23" s="221" t="s">
        <v>64</v>
      </c>
      <c r="N23" s="216"/>
      <c r="O23" s="175" t="s">
        <v>64</v>
      </c>
      <c r="P23" s="222"/>
      <c r="Q23" s="60"/>
      <c r="R23" s="223">
        <v>0.2986111111111111</v>
      </c>
      <c r="T23" s="221" t="s">
        <v>64</v>
      </c>
      <c r="U23" s="26" t="s">
        <v>64</v>
      </c>
      <c r="V23" s="60"/>
      <c r="X23" s="221" t="s">
        <v>64</v>
      </c>
      <c r="Y23" s="221" t="s">
        <v>64</v>
      </c>
      <c r="Z23" s="60"/>
      <c r="AB23" s="221" t="s">
        <v>64</v>
      </c>
      <c r="AC23" s="60"/>
      <c r="AE23" s="221" t="s">
        <v>64</v>
      </c>
      <c r="AF23" s="60"/>
      <c r="AG23" s="221" t="s">
        <v>64</v>
      </c>
      <c r="AH23" s="216"/>
      <c r="AJ23" s="60"/>
      <c r="AK23" s="220" t="s">
        <v>64</v>
      </c>
      <c r="AM23" s="220" t="s">
        <v>64</v>
      </c>
      <c r="AN23" s="60"/>
      <c r="AO23" s="221" t="s">
        <v>64</v>
      </c>
      <c r="AP23" s="216"/>
      <c r="AR23" s="221" t="s">
        <v>64</v>
      </c>
      <c r="AS23" s="60"/>
      <c r="AU23" s="221" t="s">
        <v>64</v>
      </c>
      <c r="AV23" s="60"/>
      <c r="AW23" s="221"/>
      <c r="AX23" s="216"/>
      <c r="AZ23" s="224"/>
      <c r="BA23" s="191"/>
      <c r="BB23" s="40">
        <v>0.53472222222222221</v>
      </c>
      <c r="BD23" s="221" t="s">
        <v>64</v>
      </c>
      <c r="BE23" s="60"/>
      <c r="BF23" s="221" t="s">
        <v>64</v>
      </c>
      <c r="BG23" s="60"/>
      <c r="BH23" s="221" t="s">
        <v>64</v>
      </c>
      <c r="BI23" s="60"/>
      <c r="BJ23" s="221" t="s">
        <v>64</v>
      </c>
      <c r="BK23" s="216"/>
      <c r="BL23" s="221" t="s">
        <v>64</v>
      </c>
      <c r="BM23" s="60"/>
      <c r="BN23" s="191"/>
      <c r="BO23" s="221" t="s">
        <v>64</v>
      </c>
      <c r="BP23" s="221"/>
      <c r="BQ23" s="60"/>
      <c r="BR23" s="40">
        <v>0.67361111111111116</v>
      </c>
      <c r="BS23" s="221" t="s">
        <v>64</v>
      </c>
      <c r="BT23" s="216"/>
      <c r="BU23" s="221"/>
      <c r="BW23" s="221" t="s">
        <v>64</v>
      </c>
      <c r="BX23" s="60"/>
    </row>
    <row r="24" spans="1:76">
      <c r="A24" s="116">
        <v>8.3333333333333332E-3</v>
      </c>
      <c r="B24" s="225" t="s">
        <v>194</v>
      </c>
      <c r="C24" s="226" t="s">
        <v>381</v>
      </c>
      <c r="D24" s="227"/>
      <c r="E24" s="228" t="s">
        <v>382</v>
      </c>
      <c r="F24" s="53">
        <f>F22+$A$24</f>
        <v>0.23402777777777778</v>
      </c>
      <c r="G24" s="229" t="s">
        <v>383</v>
      </c>
      <c r="H24" s="53">
        <f>H22+$A$24</f>
        <v>0.25694444444444448</v>
      </c>
      <c r="I24" s="229" t="s">
        <v>384</v>
      </c>
      <c r="J24" s="53">
        <f>J22+$A$24</f>
        <v>0.27777777777777779</v>
      </c>
      <c r="K24" s="229" t="s">
        <v>384</v>
      </c>
      <c r="L24" s="53">
        <f>L22+$A$24</f>
        <v>0.27777777777777779</v>
      </c>
      <c r="M24" s="229" t="s">
        <v>385</v>
      </c>
      <c r="N24" s="26" t="s">
        <v>64</v>
      </c>
      <c r="O24" s="40">
        <f>O22+$A$24</f>
        <v>0.29652777777777778</v>
      </c>
      <c r="P24" s="230">
        <v>0.27777777777777779</v>
      </c>
      <c r="Q24" s="53"/>
      <c r="R24" s="231">
        <v>0.30416666666666664</v>
      </c>
      <c r="S24" s="227"/>
      <c r="T24" s="229" t="s">
        <v>72</v>
      </c>
      <c r="U24" s="78" t="s">
        <v>64</v>
      </c>
      <c r="V24" s="53">
        <f>V22+$A$24</f>
        <v>0.30555555555555558</v>
      </c>
      <c r="W24" s="227"/>
      <c r="X24" s="229" t="s">
        <v>386</v>
      </c>
      <c r="Y24" s="229" t="s">
        <v>386</v>
      </c>
      <c r="Z24" s="53">
        <f>Z22+$A$24</f>
        <v>0.31180555555555556</v>
      </c>
      <c r="AA24" s="227"/>
      <c r="AB24" s="229" t="s">
        <v>387</v>
      </c>
      <c r="AC24" s="53">
        <f>AC22+$A$24</f>
        <v>0.33819444444444446</v>
      </c>
      <c r="AD24" s="227"/>
      <c r="AE24" s="229" t="s">
        <v>388</v>
      </c>
      <c r="AF24" s="53">
        <f>AF22+$A$24</f>
        <v>0.36111111111111116</v>
      </c>
      <c r="AG24" s="229" t="s">
        <v>64</v>
      </c>
      <c r="AH24" s="26" t="s">
        <v>64</v>
      </c>
      <c r="AI24" s="227"/>
      <c r="AJ24" s="53">
        <f>AJ22+$A$24</f>
        <v>0.40277777777777779</v>
      </c>
      <c r="AK24" s="228" t="s">
        <v>389</v>
      </c>
      <c r="AL24" s="227"/>
      <c r="AM24" s="228" t="s">
        <v>390</v>
      </c>
      <c r="AN24" s="53">
        <f>AN22+$A$24</f>
        <v>0.44444444444444448</v>
      </c>
      <c r="AO24" s="229" t="s">
        <v>64</v>
      </c>
      <c r="AP24" s="26" t="s">
        <v>64</v>
      </c>
      <c r="AQ24" s="227"/>
      <c r="AR24" s="229" t="s">
        <v>391</v>
      </c>
      <c r="AS24" s="53">
        <f>AS22+$A$24</f>
        <v>0.48402777777777778</v>
      </c>
      <c r="AT24" s="227"/>
      <c r="AU24" s="229" t="s">
        <v>392</v>
      </c>
      <c r="AV24" s="53">
        <f>AV22+$A$24</f>
        <v>0.52777777777777779</v>
      </c>
      <c r="AW24" s="229" t="s">
        <v>64</v>
      </c>
      <c r="AX24" s="26" t="s">
        <v>64</v>
      </c>
      <c r="AY24" s="227"/>
      <c r="AZ24" s="227"/>
      <c r="BA24" s="232" t="s">
        <v>37</v>
      </c>
      <c r="BB24" s="40">
        <v>0.54166666666666663</v>
      </c>
      <c r="BC24" s="227"/>
      <c r="BD24" s="229" t="s">
        <v>393</v>
      </c>
      <c r="BE24" s="53">
        <f>BE22+$A$24</f>
        <v>0.56736111111111109</v>
      </c>
      <c r="BF24" s="229" t="s">
        <v>131</v>
      </c>
      <c r="BG24" s="53">
        <f>BG22+$A$24</f>
        <v>0.58888888888888891</v>
      </c>
      <c r="BH24" s="229" t="s">
        <v>394</v>
      </c>
      <c r="BI24" s="53">
        <f>BI22+$A$24</f>
        <v>0.61111111111111105</v>
      </c>
      <c r="BJ24" s="229" t="s">
        <v>64</v>
      </c>
      <c r="BK24" s="26" t="s">
        <v>64</v>
      </c>
      <c r="BL24" s="229" t="s">
        <v>395</v>
      </c>
      <c r="BM24" s="53">
        <f>BM22+$A$24</f>
        <v>0.65069444444444435</v>
      </c>
      <c r="BN24" s="232" t="s">
        <v>37</v>
      </c>
      <c r="BO24" s="229" t="s">
        <v>396</v>
      </c>
      <c r="BP24" s="229"/>
      <c r="BQ24" s="53">
        <f>BQ22+$A$24</f>
        <v>0.69236111111111109</v>
      </c>
      <c r="BR24" s="40">
        <v>0.68055555555555547</v>
      </c>
      <c r="BS24" s="229" t="s">
        <v>64</v>
      </c>
      <c r="BT24" s="26" t="s">
        <v>64</v>
      </c>
      <c r="BU24" s="229"/>
      <c r="BV24" s="227"/>
      <c r="BW24" s="229" t="s">
        <v>397</v>
      </c>
      <c r="BX24" s="53">
        <f>BX22+$A$24</f>
        <v>0.73402777777777772</v>
      </c>
    </row>
    <row r="25" spans="1:76">
      <c r="A25" s="116">
        <v>4.8611111111111112E-3</v>
      </c>
      <c r="B25" s="113" t="s">
        <v>137</v>
      </c>
      <c r="C25" s="67" t="s">
        <v>68</v>
      </c>
      <c r="D25" s="119"/>
      <c r="E25" s="233" t="s">
        <v>398</v>
      </c>
      <c r="F25" s="40">
        <f>F24+$A$25</f>
        <v>0.2388888888888889</v>
      </c>
      <c r="G25" s="114" t="s">
        <v>399</v>
      </c>
      <c r="H25" s="40">
        <f>H24+$A$25</f>
        <v>0.26180555555555557</v>
      </c>
      <c r="I25" s="114" t="s">
        <v>400</v>
      </c>
      <c r="J25" s="40">
        <f>J24+$A$25</f>
        <v>0.28263888888888888</v>
      </c>
      <c r="K25" s="114" t="s">
        <v>400</v>
      </c>
      <c r="L25" s="40">
        <f>L24+$A$25</f>
        <v>0.28263888888888888</v>
      </c>
      <c r="M25" s="114" t="s">
        <v>401</v>
      </c>
      <c r="N25" s="26" t="s">
        <v>64</v>
      </c>
      <c r="O25" s="40">
        <f>O24+$A$25</f>
        <v>0.30138888888888887</v>
      </c>
      <c r="P25" s="39" t="s">
        <v>64</v>
      </c>
      <c r="Q25" s="40"/>
      <c r="R25" s="231" t="s">
        <v>64</v>
      </c>
      <c r="S25" s="119"/>
      <c r="T25" s="114" t="s">
        <v>364</v>
      </c>
      <c r="U25" s="40" t="s">
        <v>64</v>
      </c>
      <c r="V25" s="40">
        <f>V24+$A$25</f>
        <v>0.31041666666666667</v>
      </c>
      <c r="W25" s="119"/>
      <c r="X25" s="114" t="s">
        <v>402</v>
      </c>
      <c r="Y25" s="114" t="s">
        <v>402</v>
      </c>
      <c r="Z25" s="40">
        <f>Z24+$A$25</f>
        <v>0.31666666666666665</v>
      </c>
      <c r="AA25" s="119"/>
      <c r="AB25" s="114" t="s">
        <v>403</v>
      </c>
      <c r="AC25" s="40">
        <f>AC24+$A$25</f>
        <v>0.34305555555555556</v>
      </c>
      <c r="AD25" s="119"/>
      <c r="AE25" s="114" t="s">
        <v>404</v>
      </c>
      <c r="AF25" s="40">
        <f>AF24+$A$25</f>
        <v>0.36597222222222225</v>
      </c>
      <c r="AG25" s="114" t="s">
        <v>405</v>
      </c>
      <c r="AH25" s="26" t="s">
        <v>64</v>
      </c>
      <c r="AI25" s="119"/>
      <c r="AJ25" s="40">
        <f>AJ24+$A$25</f>
        <v>0.40763888888888888</v>
      </c>
      <c r="AK25" s="233" t="s">
        <v>406</v>
      </c>
      <c r="AL25" s="119"/>
      <c r="AM25" s="233" t="s">
        <v>407</v>
      </c>
      <c r="AN25" s="40">
        <f>AN24+$A$25</f>
        <v>0.44930555555555557</v>
      </c>
      <c r="AO25" s="114" t="s">
        <v>408</v>
      </c>
      <c r="AP25" s="26" t="s">
        <v>64</v>
      </c>
      <c r="AQ25" s="119"/>
      <c r="AR25" s="114" t="s">
        <v>409</v>
      </c>
      <c r="AS25" s="40">
        <f>AS24+$A$25</f>
        <v>0.48888888888888887</v>
      </c>
      <c r="AT25" s="119"/>
      <c r="AU25" s="114" t="s">
        <v>410</v>
      </c>
      <c r="AV25" s="40">
        <f>AV24+$A$25</f>
        <v>0.53263888888888888</v>
      </c>
      <c r="AW25" s="114" t="s">
        <v>411</v>
      </c>
      <c r="AX25" s="26" t="s">
        <v>64</v>
      </c>
      <c r="AY25" s="119"/>
      <c r="AZ25" s="40">
        <v>0.54652777777777783</v>
      </c>
      <c r="BA25" s="234" t="s">
        <v>412</v>
      </c>
      <c r="BB25" s="40">
        <v>0.54861111111111105</v>
      </c>
      <c r="BC25" s="119"/>
      <c r="BD25" s="114" t="s">
        <v>413</v>
      </c>
      <c r="BE25" s="40">
        <f>BE24+$A$25</f>
        <v>0.57222222222222219</v>
      </c>
      <c r="BF25" s="114" t="s">
        <v>153</v>
      </c>
      <c r="BG25" s="40">
        <f>BG24+$A$25</f>
        <v>0.59375</v>
      </c>
      <c r="BH25" s="114" t="s">
        <v>414</v>
      </c>
      <c r="BI25" s="40">
        <f>BI24+$A$25</f>
        <v>0.61597222222222214</v>
      </c>
      <c r="BJ25" s="114" t="s">
        <v>133</v>
      </c>
      <c r="BK25" s="26" t="s">
        <v>64</v>
      </c>
      <c r="BL25" s="114" t="s">
        <v>415</v>
      </c>
      <c r="BM25" s="40">
        <f>BM24+$A$25</f>
        <v>0.65555555555555545</v>
      </c>
      <c r="BN25" s="234" t="s">
        <v>416</v>
      </c>
      <c r="BO25" s="114" t="s">
        <v>231</v>
      </c>
      <c r="BP25" s="235">
        <v>0.69444444444444453</v>
      </c>
      <c r="BQ25" s="40">
        <f>BQ24+$A$25</f>
        <v>0.69722222222222219</v>
      </c>
      <c r="BR25" s="40">
        <v>0.6875</v>
      </c>
      <c r="BS25" s="114" t="s">
        <v>417</v>
      </c>
      <c r="BT25" s="26" t="s">
        <v>64</v>
      </c>
      <c r="BU25" s="235">
        <v>0.71597222222222223</v>
      </c>
      <c r="BV25" s="119"/>
      <c r="BW25" s="114" t="s">
        <v>418</v>
      </c>
      <c r="BX25" s="40">
        <f>BX24+$A$25</f>
        <v>0.73888888888888882</v>
      </c>
    </row>
    <row r="26" spans="1:76">
      <c r="A26" s="116">
        <v>4.8611111111111112E-3</v>
      </c>
      <c r="B26" s="113" t="s">
        <v>159</v>
      </c>
      <c r="C26" s="67" t="s">
        <v>68</v>
      </c>
      <c r="D26" s="119"/>
      <c r="E26" s="233" t="s">
        <v>419</v>
      </c>
      <c r="F26" s="40">
        <f>F25+$A$26</f>
        <v>0.24375000000000002</v>
      </c>
      <c r="G26" s="236" t="s">
        <v>321</v>
      </c>
      <c r="H26" s="40">
        <f>H25+$A$26</f>
        <v>0.26666666666666666</v>
      </c>
      <c r="I26" s="114" t="s">
        <v>420</v>
      </c>
      <c r="J26" s="40">
        <f>J25+$A$26</f>
        <v>0.28749999999999998</v>
      </c>
      <c r="K26" s="236" t="s">
        <v>420</v>
      </c>
      <c r="L26" s="40">
        <f>L25+$A$26</f>
        <v>0.28749999999999998</v>
      </c>
      <c r="M26" s="237" t="s">
        <v>363</v>
      </c>
      <c r="N26" s="26" t="s">
        <v>64</v>
      </c>
      <c r="O26" s="40">
        <f>O25+$A$26</f>
        <v>0.30624999999999997</v>
      </c>
      <c r="P26" s="231">
        <v>0.28750000000000003</v>
      </c>
      <c r="Q26" s="70">
        <v>0.31111111111111112</v>
      </c>
      <c r="R26" s="231" t="s">
        <v>64</v>
      </c>
      <c r="S26" s="119"/>
      <c r="T26" s="236" t="s">
        <v>421</v>
      </c>
      <c r="U26" s="40" t="s">
        <v>64</v>
      </c>
      <c r="V26" s="40">
        <f>V25+$A$26</f>
        <v>0.31527777777777777</v>
      </c>
      <c r="W26" s="119"/>
      <c r="X26" s="237" t="s">
        <v>422</v>
      </c>
      <c r="Y26" s="114" t="s">
        <v>422</v>
      </c>
      <c r="Z26" s="40">
        <f>Z25+$A$26</f>
        <v>0.32152777777777775</v>
      </c>
      <c r="AA26" s="119"/>
      <c r="AB26" s="236" t="s">
        <v>423</v>
      </c>
      <c r="AC26" s="40">
        <f>AC25+$A$26</f>
        <v>0.34791666666666665</v>
      </c>
      <c r="AD26" s="119"/>
      <c r="AE26" s="114" t="s">
        <v>424</v>
      </c>
      <c r="AF26" s="40">
        <f>AF25+$A$26</f>
        <v>0.37083333333333335</v>
      </c>
      <c r="AG26" s="114" t="s">
        <v>64</v>
      </c>
      <c r="AH26" s="26" t="s">
        <v>64</v>
      </c>
      <c r="AI26" s="119"/>
      <c r="AJ26" s="40">
        <f>AJ25+$A$26</f>
        <v>0.41249999999999998</v>
      </c>
      <c r="AK26" s="233" t="s">
        <v>425</v>
      </c>
      <c r="AL26" s="119"/>
      <c r="AM26" s="233" t="s">
        <v>426</v>
      </c>
      <c r="AN26" s="40">
        <f>AN25+$A$26</f>
        <v>0.45416666666666666</v>
      </c>
      <c r="AO26" s="114" t="s">
        <v>64</v>
      </c>
      <c r="AP26" s="26" t="s">
        <v>64</v>
      </c>
      <c r="AQ26" s="119"/>
      <c r="AR26" s="114" t="s">
        <v>427</v>
      </c>
      <c r="AS26" s="40">
        <f>AS25+$A$26</f>
        <v>0.49374999999999997</v>
      </c>
      <c r="AT26" s="119"/>
      <c r="AU26" s="114" t="s">
        <v>428</v>
      </c>
      <c r="AV26" s="40">
        <f>AV25+$A$26</f>
        <v>0.53749999999999998</v>
      </c>
      <c r="AW26" s="114" t="s">
        <v>64</v>
      </c>
      <c r="AX26" s="26" t="s">
        <v>64</v>
      </c>
      <c r="AY26" s="119"/>
      <c r="AZ26" s="40">
        <v>0.55138888888888893</v>
      </c>
      <c r="BA26" s="114" t="s">
        <v>429</v>
      </c>
      <c r="BB26" s="40">
        <v>0.55347222222222225</v>
      </c>
      <c r="BC26" s="119"/>
      <c r="BD26" s="114" t="s">
        <v>430</v>
      </c>
      <c r="BE26" s="40">
        <f>BE25+$A$26</f>
        <v>0.57708333333333328</v>
      </c>
      <c r="BF26" s="236" t="s">
        <v>171</v>
      </c>
      <c r="BG26" s="40">
        <f>BG25+$A$26</f>
        <v>0.59861111111111109</v>
      </c>
      <c r="BH26" s="236" t="s">
        <v>431</v>
      </c>
      <c r="BI26" s="40">
        <f>BI25+$A$26</f>
        <v>0.62083333333333324</v>
      </c>
      <c r="BJ26" s="114" t="s">
        <v>64</v>
      </c>
      <c r="BK26" s="26" t="s">
        <v>64</v>
      </c>
      <c r="BL26" s="236" t="s">
        <v>432</v>
      </c>
      <c r="BM26" s="40">
        <f>BM25+$A$26</f>
        <v>0.66041666666666654</v>
      </c>
      <c r="BN26" s="236" t="s">
        <v>433</v>
      </c>
      <c r="BO26" s="236" t="s">
        <v>434</v>
      </c>
      <c r="BP26" s="236">
        <v>0.69513888888888886</v>
      </c>
      <c r="BQ26" s="40">
        <f>BQ25+$A$26</f>
        <v>0.70208333333333328</v>
      </c>
      <c r="BR26" s="40">
        <v>0.69236111111111109</v>
      </c>
      <c r="BS26" s="114" t="s">
        <v>64</v>
      </c>
      <c r="BT26" s="26" t="s">
        <v>64</v>
      </c>
      <c r="BU26" s="236">
        <v>0.71736111111111101</v>
      </c>
      <c r="BV26" s="119"/>
      <c r="BW26" s="114" t="s">
        <v>435</v>
      </c>
      <c r="BX26" s="40">
        <f>BX25+$A$26</f>
        <v>0.74374999999999991</v>
      </c>
    </row>
    <row r="27" spans="1:76">
      <c r="A27" s="116">
        <v>2.7777777777777779E-3</v>
      </c>
      <c r="B27" s="113" t="s">
        <v>139</v>
      </c>
      <c r="C27" s="67" t="s">
        <v>140</v>
      </c>
      <c r="D27" s="217"/>
      <c r="E27" s="233" t="s">
        <v>320</v>
      </c>
      <c r="F27" s="70">
        <f>F26+$A$27</f>
        <v>0.24652777777777779</v>
      </c>
      <c r="G27" s="236" t="s">
        <v>436</v>
      </c>
      <c r="H27" s="70">
        <f>H26+$A$27</f>
        <v>0.26944444444444443</v>
      </c>
      <c r="I27" s="114" t="s">
        <v>285</v>
      </c>
      <c r="J27" s="40">
        <f>J26+$A$27</f>
        <v>0.29027777777777775</v>
      </c>
      <c r="K27" s="236" t="s">
        <v>285</v>
      </c>
      <c r="L27" s="70">
        <f>L26+$A$27</f>
        <v>0.29027777777777775</v>
      </c>
      <c r="M27" s="236" t="s">
        <v>437</v>
      </c>
      <c r="N27" s="26" t="s">
        <v>64</v>
      </c>
      <c r="O27" s="70">
        <f>O26+$A$27</f>
        <v>0.30902777777777773</v>
      </c>
      <c r="P27" s="27"/>
      <c r="Q27" s="238" t="s">
        <v>64</v>
      </c>
      <c r="R27" s="231" t="s">
        <v>64</v>
      </c>
      <c r="S27" s="217"/>
      <c r="T27" s="236" t="s">
        <v>438</v>
      </c>
      <c r="U27" s="40" t="s">
        <v>64</v>
      </c>
      <c r="V27" s="70">
        <f>V26+$A$27</f>
        <v>0.31805555555555554</v>
      </c>
      <c r="W27" s="217"/>
      <c r="X27" s="236" t="s">
        <v>439</v>
      </c>
      <c r="Y27" s="114" t="s">
        <v>439</v>
      </c>
      <c r="Z27" s="40">
        <f>Z26+$A$27</f>
        <v>0.32430555555555551</v>
      </c>
      <c r="AA27" s="217"/>
      <c r="AB27" s="236" t="s">
        <v>326</v>
      </c>
      <c r="AC27" s="40">
        <f>AC26+$A$27</f>
        <v>0.35069444444444442</v>
      </c>
      <c r="AD27" s="217"/>
      <c r="AE27" s="114" t="s">
        <v>75</v>
      </c>
      <c r="AF27" s="40">
        <f>AF26+$A$27</f>
        <v>0.37361111111111112</v>
      </c>
      <c r="AG27" s="114" t="s">
        <v>64</v>
      </c>
      <c r="AH27" s="26" t="s">
        <v>64</v>
      </c>
      <c r="AI27" s="217"/>
      <c r="AJ27" s="40">
        <f>AJ26+$A$27</f>
        <v>0.41527777777777775</v>
      </c>
      <c r="AK27" s="233" t="s">
        <v>440</v>
      </c>
      <c r="AL27" s="217"/>
      <c r="AM27" s="233" t="s">
        <v>374</v>
      </c>
      <c r="AN27" s="40">
        <f>AN26+$A$27</f>
        <v>0.45694444444444443</v>
      </c>
      <c r="AO27" s="114" t="s">
        <v>64</v>
      </c>
      <c r="AP27" s="26" t="s">
        <v>64</v>
      </c>
      <c r="AQ27" s="217"/>
      <c r="AR27" s="114" t="s">
        <v>441</v>
      </c>
      <c r="AS27" s="40">
        <f>AS26+$A$27</f>
        <v>0.49652777777777773</v>
      </c>
      <c r="AT27" s="217"/>
      <c r="AU27" s="114" t="s">
        <v>376</v>
      </c>
      <c r="AV27" s="40">
        <f>AV26+$A$27</f>
        <v>0.54027777777777775</v>
      </c>
      <c r="AW27" s="114" t="s">
        <v>64</v>
      </c>
      <c r="AX27" s="26" t="s">
        <v>64</v>
      </c>
      <c r="AY27" s="217"/>
      <c r="AZ27" s="40">
        <v>0.5541666666666667</v>
      </c>
      <c r="BA27" s="114" t="s">
        <v>442</v>
      </c>
      <c r="BB27" s="207"/>
      <c r="BC27" s="217"/>
      <c r="BD27" s="114" t="s">
        <v>443</v>
      </c>
      <c r="BE27" s="70">
        <f>BE26+$A$27</f>
        <v>0.57986111111111105</v>
      </c>
      <c r="BF27" s="236" t="s">
        <v>188</v>
      </c>
      <c r="BG27" s="70">
        <f>BG26+$A$27</f>
        <v>0.60138888888888886</v>
      </c>
      <c r="BH27" s="236" t="s">
        <v>87</v>
      </c>
      <c r="BI27" s="70">
        <f>BI26+$A$27</f>
        <v>0.62361111111111101</v>
      </c>
      <c r="BJ27" s="114" t="s">
        <v>64</v>
      </c>
      <c r="BK27" s="26" t="s">
        <v>64</v>
      </c>
      <c r="BL27" s="236" t="s">
        <v>444</v>
      </c>
      <c r="BM27" s="70">
        <f>BM26+$A$27</f>
        <v>0.66319444444444431</v>
      </c>
      <c r="BN27" s="236" t="s">
        <v>299</v>
      </c>
      <c r="BO27" s="236" t="s">
        <v>445</v>
      </c>
      <c r="BP27" s="239">
        <v>0.69652777777777775</v>
      </c>
      <c r="BQ27" s="70">
        <f>BQ26+$A$27</f>
        <v>0.70486111111111105</v>
      </c>
      <c r="BR27" s="40"/>
      <c r="BS27" s="114" t="s">
        <v>64</v>
      </c>
      <c r="BT27" s="26" t="s">
        <v>64</v>
      </c>
      <c r="BU27" s="239">
        <v>0.71805555555555556</v>
      </c>
      <c r="BV27" s="217"/>
      <c r="BW27" s="114" t="s">
        <v>446</v>
      </c>
      <c r="BX27" s="40">
        <f>BX26+$A$27</f>
        <v>0.74652777777777768</v>
      </c>
    </row>
    <row r="28" spans="1:76">
      <c r="A28" s="116">
        <v>6.2499999999999995E-3</v>
      </c>
      <c r="B28" s="240" t="s">
        <v>447</v>
      </c>
      <c r="C28" s="67" t="s">
        <v>138</v>
      </c>
      <c r="D28" s="119"/>
      <c r="E28" s="233" t="s">
        <v>64</v>
      </c>
      <c r="F28" s="70">
        <f>F27+$A$28</f>
        <v>0.25277777777777777</v>
      </c>
      <c r="G28" s="236" t="s">
        <v>64</v>
      </c>
      <c r="H28" s="70">
        <f>H27+$A$28</f>
        <v>0.27569444444444441</v>
      </c>
      <c r="I28" s="114" t="s">
        <v>64</v>
      </c>
      <c r="J28" s="40">
        <f>J27+$A$28</f>
        <v>0.29652777777777772</v>
      </c>
      <c r="K28" s="236" t="s">
        <v>64</v>
      </c>
      <c r="L28" s="70">
        <f>L27+$A$28</f>
        <v>0.29652777777777772</v>
      </c>
      <c r="M28" s="236" t="s">
        <v>64</v>
      </c>
      <c r="N28" s="26" t="s">
        <v>64</v>
      </c>
      <c r="O28" s="70">
        <f>O27+$A$28</f>
        <v>0.31527777777777771</v>
      </c>
      <c r="P28" s="27"/>
      <c r="Q28" s="238" t="s">
        <v>64</v>
      </c>
      <c r="R28" s="231" t="s">
        <v>64</v>
      </c>
      <c r="S28" s="119"/>
      <c r="T28" s="236" t="s">
        <v>64</v>
      </c>
      <c r="U28" s="40" t="s">
        <v>64</v>
      </c>
      <c r="V28" s="70">
        <f>V27+$A$28</f>
        <v>0.32430555555555551</v>
      </c>
      <c r="W28" s="119"/>
      <c r="X28" s="236" t="s">
        <v>64</v>
      </c>
      <c r="Y28" s="114" t="s">
        <v>64</v>
      </c>
      <c r="Z28" s="40">
        <f>Z27+$A$28</f>
        <v>0.33055555555555549</v>
      </c>
      <c r="AA28" s="119"/>
      <c r="AB28" s="236" t="s">
        <v>64</v>
      </c>
      <c r="AC28" s="40">
        <f>AC27+$A$28</f>
        <v>0.3569444444444444</v>
      </c>
      <c r="AD28" s="119"/>
      <c r="AE28" s="114" t="s">
        <v>64</v>
      </c>
      <c r="AF28" s="40">
        <f>AF27+$A$28</f>
        <v>0.37986111111111109</v>
      </c>
      <c r="AG28" s="114" t="s">
        <v>64</v>
      </c>
      <c r="AH28" s="26" t="s">
        <v>64</v>
      </c>
      <c r="AI28" s="119"/>
      <c r="AJ28" s="40">
        <f>AJ27+$A$28</f>
        <v>0.42152777777777772</v>
      </c>
      <c r="AK28" s="114" t="s">
        <v>64</v>
      </c>
      <c r="AL28" s="119"/>
      <c r="AM28" s="114" t="s">
        <v>64</v>
      </c>
      <c r="AN28" s="40">
        <f>AN27+$A$28</f>
        <v>0.46319444444444441</v>
      </c>
      <c r="AO28" s="114" t="s">
        <v>64</v>
      </c>
      <c r="AP28" s="26" t="s">
        <v>64</v>
      </c>
      <c r="AQ28" s="119"/>
      <c r="AR28" s="114" t="s">
        <v>64</v>
      </c>
      <c r="AS28" s="40">
        <f>AS27+$A$28</f>
        <v>0.50277777777777777</v>
      </c>
      <c r="AT28" s="119"/>
      <c r="AU28" s="114" t="s">
        <v>64</v>
      </c>
      <c r="AV28" s="40">
        <f>AV27+$A$28</f>
        <v>0.54652777777777772</v>
      </c>
      <c r="AW28" s="114"/>
      <c r="AX28" s="26" t="s">
        <v>64</v>
      </c>
      <c r="AY28" s="119"/>
      <c r="AZ28" s="40">
        <v>0.56041666666666667</v>
      </c>
      <c r="BA28" s="114" t="s">
        <v>64</v>
      </c>
      <c r="BB28" s="114"/>
      <c r="BC28" s="119"/>
      <c r="BD28" s="114" t="s">
        <v>64</v>
      </c>
      <c r="BE28" s="70">
        <f>BE27+$A$28</f>
        <v>0.58611111111111103</v>
      </c>
      <c r="BF28" s="236" t="s">
        <v>64</v>
      </c>
      <c r="BG28" s="70">
        <f>BG27+$A$28</f>
        <v>0.60763888888888884</v>
      </c>
      <c r="BH28" s="236" t="s">
        <v>64</v>
      </c>
      <c r="BI28" s="70">
        <f>BI27+$A$28</f>
        <v>0.62986111111111098</v>
      </c>
      <c r="BJ28" s="114" t="s">
        <v>64</v>
      </c>
      <c r="BK28" s="26" t="s">
        <v>64</v>
      </c>
      <c r="BL28" s="236" t="s">
        <v>64</v>
      </c>
      <c r="BM28" s="70">
        <f>BM27+$A$28</f>
        <v>0.66944444444444429</v>
      </c>
      <c r="BN28" s="236" t="s">
        <v>64</v>
      </c>
      <c r="BO28" s="236" t="s">
        <v>64</v>
      </c>
      <c r="BP28" s="236" t="s">
        <v>64</v>
      </c>
      <c r="BQ28" s="70">
        <f>BQ27+$A$28</f>
        <v>0.71111111111111103</v>
      </c>
      <c r="BR28" s="40"/>
      <c r="BS28" s="114" t="s">
        <v>64</v>
      </c>
      <c r="BT28" s="26" t="s">
        <v>64</v>
      </c>
      <c r="BU28" s="236" t="s">
        <v>64</v>
      </c>
      <c r="BV28" s="119"/>
      <c r="BW28" s="114" t="s">
        <v>64</v>
      </c>
      <c r="BX28" s="40">
        <f>BX27+$A$28</f>
        <v>0.75277777777777766</v>
      </c>
    </row>
    <row r="29" spans="1:76" ht="13.5" thickBot="1">
      <c r="A29" s="116"/>
      <c r="B29" s="240" t="s">
        <v>447</v>
      </c>
      <c r="C29" s="67" t="s">
        <v>448</v>
      </c>
      <c r="D29" s="119"/>
      <c r="E29" s="233" t="s">
        <v>64</v>
      </c>
      <c r="F29" s="241" t="s">
        <v>64</v>
      </c>
      <c r="G29" s="236" t="s">
        <v>64</v>
      </c>
      <c r="H29" s="241" t="s">
        <v>64</v>
      </c>
      <c r="I29" s="114" t="s">
        <v>64</v>
      </c>
      <c r="J29" s="155" t="s">
        <v>64</v>
      </c>
      <c r="K29" s="236" t="s">
        <v>64</v>
      </c>
      <c r="L29" s="241" t="s">
        <v>64</v>
      </c>
      <c r="M29" s="236" t="s">
        <v>64</v>
      </c>
      <c r="N29" s="155" t="s">
        <v>64</v>
      </c>
      <c r="O29" s="241" t="s">
        <v>64</v>
      </c>
      <c r="P29" s="27"/>
      <c r="Q29" s="238" t="s">
        <v>64</v>
      </c>
      <c r="R29" s="230">
        <v>0.31597222222222221</v>
      </c>
      <c r="S29" s="119"/>
      <c r="T29" s="236" t="s">
        <v>64</v>
      </c>
      <c r="U29" s="175" t="s">
        <v>64</v>
      </c>
      <c r="V29" s="242" t="s">
        <v>64</v>
      </c>
      <c r="W29" s="119"/>
      <c r="X29" s="236" t="s">
        <v>64</v>
      </c>
      <c r="Y29" s="114" t="s">
        <v>64</v>
      </c>
      <c r="Z29" s="155" t="s">
        <v>64</v>
      </c>
      <c r="AA29" s="119"/>
      <c r="AB29" s="236" t="s">
        <v>64</v>
      </c>
      <c r="AC29" s="155" t="s">
        <v>64</v>
      </c>
      <c r="AD29" s="119"/>
      <c r="AE29" s="114" t="s">
        <v>64</v>
      </c>
      <c r="AF29" s="155" t="s">
        <v>64</v>
      </c>
      <c r="AG29" s="114" t="s">
        <v>64</v>
      </c>
      <c r="AH29" s="155" t="s">
        <v>64</v>
      </c>
      <c r="AI29" s="119"/>
      <c r="AJ29" s="155" t="s">
        <v>64</v>
      </c>
      <c r="AK29" s="114" t="s">
        <v>64</v>
      </c>
      <c r="AL29" s="119"/>
      <c r="AM29" s="114" t="s">
        <v>64</v>
      </c>
      <c r="AN29" s="155" t="s">
        <v>64</v>
      </c>
      <c r="AO29" s="114" t="s">
        <v>64</v>
      </c>
      <c r="AP29" s="155" t="s">
        <v>64</v>
      </c>
      <c r="AQ29" s="119"/>
      <c r="AR29" s="114" t="s">
        <v>64</v>
      </c>
      <c r="AS29" s="155" t="s">
        <v>64</v>
      </c>
      <c r="AT29" s="119"/>
      <c r="AU29" s="114" t="s">
        <v>64</v>
      </c>
      <c r="AV29" s="155" t="s">
        <v>64</v>
      </c>
      <c r="AW29" s="114"/>
      <c r="AX29" s="155" t="s">
        <v>64</v>
      </c>
      <c r="AY29" s="119"/>
      <c r="AZ29" s="155" t="s">
        <v>64</v>
      </c>
      <c r="BA29" s="114" t="s">
        <v>64</v>
      </c>
      <c r="BB29" s="114"/>
      <c r="BC29" s="119"/>
      <c r="BD29" s="114" t="s">
        <v>64</v>
      </c>
      <c r="BE29" s="241" t="s">
        <v>64</v>
      </c>
      <c r="BF29" s="236" t="s">
        <v>64</v>
      </c>
      <c r="BG29" s="241" t="s">
        <v>64</v>
      </c>
      <c r="BH29" s="236" t="s">
        <v>64</v>
      </c>
      <c r="BI29" s="241" t="s">
        <v>64</v>
      </c>
      <c r="BJ29" s="114" t="s">
        <v>64</v>
      </c>
      <c r="BK29" s="155" t="s">
        <v>64</v>
      </c>
      <c r="BL29" s="236" t="s">
        <v>64</v>
      </c>
      <c r="BM29" s="241" t="s">
        <v>64</v>
      </c>
      <c r="BN29" s="236" t="s">
        <v>64</v>
      </c>
      <c r="BO29" s="236" t="s">
        <v>64</v>
      </c>
      <c r="BP29" s="236" t="s">
        <v>64</v>
      </c>
      <c r="BQ29" s="241" t="s">
        <v>64</v>
      </c>
      <c r="BR29" s="175"/>
      <c r="BS29" s="114" t="s">
        <v>64</v>
      </c>
      <c r="BT29" s="155" t="s">
        <v>64</v>
      </c>
      <c r="BU29" s="236" t="s">
        <v>64</v>
      </c>
      <c r="BV29" s="119"/>
      <c r="BW29" s="114" t="s">
        <v>64</v>
      </c>
      <c r="BX29" s="155" t="s">
        <v>64</v>
      </c>
    </row>
    <row r="30" spans="1:76">
      <c r="A30" s="116">
        <v>8.3333333333333332E-3</v>
      </c>
      <c r="B30" s="113" t="s">
        <v>117</v>
      </c>
      <c r="C30" s="67" t="s">
        <v>449</v>
      </c>
      <c r="D30" s="40">
        <f>D31-$A$30</f>
        <v>0.22222222222222224</v>
      </c>
      <c r="E30" s="233" t="s">
        <v>450</v>
      </c>
      <c r="F30" s="238" t="s">
        <v>64</v>
      </c>
      <c r="G30" s="236" t="s">
        <v>335</v>
      </c>
      <c r="H30" s="238" t="s">
        <v>64</v>
      </c>
      <c r="I30" s="114" t="s">
        <v>451</v>
      </c>
      <c r="J30" s="26" t="s">
        <v>64</v>
      </c>
      <c r="K30" s="236" t="s">
        <v>269</v>
      </c>
      <c r="L30" s="238" t="s">
        <v>64</v>
      </c>
      <c r="M30" s="236" t="s">
        <v>452</v>
      </c>
      <c r="N30" s="26" t="s">
        <v>64</v>
      </c>
      <c r="O30" s="238" t="s">
        <v>64</v>
      </c>
      <c r="P30" s="27"/>
      <c r="Q30" s="238" t="s">
        <v>64</v>
      </c>
      <c r="R30" s="243"/>
      <c r="S30" s="70">
        <f>S31-$A$30</f>
        <v>0.29305555555555557</v>
      </c>
      <c r="T30" s="236" t="s">
        <v>453</v>
      </c>
      <c r="U30" s="26" t="s">
        <v>64</v>
      </c>
      <c r="V30" s="238" t="s">
        <v>64</v>
      </c>
      <c r="W30" s="70">
        <f>W31-$A$30</f>
        <v>0.30555555555555558</v>
      </c>
      <c r="X30" s="236" t="s">
        <v>454</v>
      </c>
      <c r="Y30" s="114" t="s">
        <v>454</v>
      </c>
      <c r="Z30" s="26" t="s">
        <v>64</v>
      </c>
      <c r="AA30" s="70">
        <f>AA31-$A$30</f>
        <v>0.32847222222222222</v>
      </c>
      <c r="AB30" s="236" t="s">
        <v>455</v>
      </c>
      <c r="AC30" s="26" t="s">
        <v>64</v>
      </c>
      <c r="AD30" s="40">
        <f>AD31-$A$30</f>
        <v>0.34861111111111109</v>
      </c>
      <c r="AE30" s="114" t="s">
        <v>456</v>
      </c>
      <c r="AF30" s="26" t="s">
        <v>64</v>
      </c>
      <c r="AG30" s="114" t="s">
        <v>64</v>
      </c>
      <c r="AH30" s="26" t="s">
        <v>64</v>
      </c>
      <c r="AI30" s="40">
        <f>AI31-$A$30</f>
        <v>0.38888888888888884</v>
      </c>
      <c r="AJ30" s="26" t="s">
        <v>64</v>
      </c>
      <c r="AK30" s="233" t="s">
        <v>457</v>
      </c>
      <c r="AL30" s="40">
        <f>AL31-$A$30</f>
        <v>0.43194444444444441</v>
      </c>
      <c r="AM30" s="233" t="s">
        <v>458</v>
      </c>
      <c r="AN30" s="26" t="s">
        <v>64</v>
      </c>
      <c r="AO30" s="114" t="s">
        <v>64</v>
      </c>
      <c r="AP30" s="26" t="s">
        <v>64</v>
      </c>
      <c r="AQ30" s="40">
        <f>AQ31-$A$30</f>
        <v>0.47222222222222221</v>
      </c>
      <c r="AR30" s="114" t="s">
        <v>459</v>
      </c>
      <c r="AS30" s="26" t="s">
        <v>64</v>
      </c>
      <c r="AT30" s="40">
        <f>AT31-$A$30</f>
        <v>0.51527777777777783</v>
      </c>
      <c r="AU30" s="114" t="s">
        <v>460</v>
      </c>
      <c r="AV30" s="26" t="s">
        <v>64</v>
      </c>
      <c r="AW30" s="114" t="s">
        <v>64</v>
      </c>
      <c r="AX30" s="26" t="s">
        <v>64</v>
      </c>
      <c r="AY30" s="40">
        <f>AY31-$A$30</f>
        <v>0.54375000000000007</v>
      </c>
      <c r="AZ30" s="26" t="s">
        <v>64</v>
      </c>
      <c r="BA30" s="114" t="s">
        <v>461</v>
      </c>
      <c r="BB30" s="114"/>
      <c r="BC30" s="40">
        <f>BC31-$A$30</f>
        <v>0.55555555555555558</v>
      </c>
      <c r="BD30" s="114" t="s">
        <v>342</v>
      </c>
      <c r="BE30" s="238" t="s">
        <v>64</v>
      </c>
      <c r="BF30" s="236" t="s">
        <v>211</v>
      </c>
      <c r="BG30" s="238" t="s">
        <v>64</v>
      </c>
      <c r="BH30" s="236" t="s">
        <v>462</v>
      </c>
      <c r="BI30" s="238" t="s">
        <v>64</v>
      </c>
      <c r="BJ30" s="114" t="s">
        <v>64</v>
      </c>
      <c r="BK30" s="26" t="s">
        <v>64</v>
      </c>
      <c r="BL30" s="236" t="s">
        <v>463</v>
      </c>
      <c r="BM30" s="238" t="s">
        <v>64</v>
      </c>
      <c r="BN30" s="236" t="s">
        <v>464</v>
      </c>
      <c r="BO30" s="236" t="s">
        <v>465</v>
      </c>
      <c r="BP30" s="236">
        <v>0.69861111111111107</v>
      </c>
      <c r="BQ30" s="238" t="s">
        <v>64</v>
      </c>
      <c r="BR30" s="26"/>
      <c r="BS30" s="114" t="s">
        <v>64</v>
      </c>
      <c r="BT30" s="26" t="s">
        <v>64</v>
      </c>
      <c r="BU30" s="236">
        <v>0.72013888888888899</v>
      </c>
      <c r="BV30" s="40">
        <f>BV31-$A$30</f>
        <v>0.72222222222222221</v>
      </c>
      <c r="BW30" s="114" t="s">
        <v>466</v>
      </c>
      <c r="BX30" s="26" t="s">
        <v>64</v>
      </c>
    </row>
    <row r="31" spans="1:76" ht="13.5" thickBot="1">
      <c r="A31" s="116">
        <v>0</v>
      </c>
      <c r="B31" s="244" t="s">
        <v>62</v>
      </c>
      <c r="C31" s="83" t="s">
        <v>68</v>
      </c>
      <c r="D31" s="85">
        <f>E32-$A$14</f>
        <v>0.23055555555555557</v>
      </c>
      <c r="E31" s="245" t="s">
        <v>467</v>
      </c>
      <c r="F31" s="241" t="s">
        <v>64</v>
      </c>
      <c r="G31" s="246" t="s">
        <v>468</v>
      </c>
      <c r="H31" s="241" t="s">
        <v>64</v>
      </c>
      <c r="I31" s="212" t="s">
        <v>469</v>
      </c>
      <c r="J31" s="155" t="s">
        <v>64</v>
      </c>
      <c r="K31" s="246" t="s">
        <v>469</v>
      </c>
      <c r="L31" s="241" t="s">
        <v>64</v>
      </c>
      <c r="M31" s="246" t="s">
        <v>470</v>
      </c>
      <c r="N31" s="155" t="s">
        <v>64</v>
      </c>
      <c r="O31" s="241" t="s">
        <v>64</v>
      </c>
      <c r="P31" s="169"/>
      <c r="Q31" s="241" t="s">
        <v>64</v>
      </c>
      <c r="R31" s="247"/>
      <c r="S31" s="87">
        <f>T32-$A$14</f>
        <v>0.30138888888888893</v>
      </c>
      <c r="T31" s="246" t="s">
        <v>471</v>
      </c>
      <c r="U31" s="155" t="s">
        <v>64</v>
      </c>
      <c r="V31" s="241" t="s">
        <v>64</v>
      </c>
      <c r="W31" s="87">
        <f>Y32-$A$14</f>
        <v>0.31388888888888894</v>
      </c>
      <c r="X31" s="246" t="s">
        <v>472</v>
      </c>
      <c r="Y31" s="212" t="s">
        <v>472</v>
      </c>
      <c r="Z31" s="155" t="s">
        <v>64</v>
      </c>
      <c r="AA31" s="87">
        <f>AB32-$A$14</f>
        <v>0.33680555555555558</v>
      </c>
      <c r="AB31" s="246" t="s">
        <v>473</v>
      </c>
      <c r="AC31" s="155" t="s">
        <v>64</v>
      </c>
      <c r="AD31" s="85">
        <f>AE32-$A$14</f>
        <v>0.35694444444444445</v>
      </c>
      <c r="AE31" s="212" t="s">
        <v>474</v>
      </c>
      <c r="AF31" s="155" t="s">
        <v>64</v>
      </c>
      <c r="AG31" s="212" t="s">
        <v>309</v>
      </c>
      <c r="AH31" s="155" t="s">
        <v>64</v>
      </c>
      <c r="AI31" s="85">
        <f>AK32-$A$14</f>
        <v>0.3972222222222222</v>
      </c>
      <c r="AJ31" s="155" t="s">
        <v>64</v>
      </c>
      <c r="AK31" s="245" t="s">
        <v>475</v>
      </c>
      <c r="AL31" s="85">
        <f>AM32-$A$14</f>
        <v>0.44027777777777777</v>
      </c>
      <c r="AM31" s="245" t="s">
        <v>476</v>
      </c>
      <c r="AN31" s="155" t="s">
        <v>64</v>
      </c>
      <c r="AO31" s="212" t="s">
        <v>477</v>
      </c>
      <c r="AP31" s="155" t="s">
        <v>64</v>
      </c>
      <c r="AQ31" s="85">
        <f>AR32-$A$14</f>
        <v>0.48055555555555557</v>
      </c>
      <c r="AR31" s="212" t="s">
        <v>478</v>
      </c>
      <c r="AS31" s="155" t="s">
        <v>64</v>
      </c>
      <c r="AT31" s="85">
        <f>AU32-$A$14</f>
        <v>0.52361111111111114</v>
      </c>
      <c r="AU31" s="212" t="s">
        <v>479</v>
      </c>
      <c r="AV31" s="155" t="s">
        <v>64</v>
      </c>
      <c r="AW31" s="212" t="s">
        <v>313</v>
      </c>
      <c r="AX31" s="155" t="s">
        <v>64</v>
      </c>
      <c r="AY31" s="85">
        <f>BA32-$A$14</f>
        <v>0.55208333333333337</v>
      </c>
      <c r="AZ31" s="155" t="s">
        <v>64</v>
      </c>
      <c r="BA31" s="212" t="s">
        <v>480</v>
      </c>
      <c r="BB31" s="212"/>
      <c r="BC31" s="85">
        <f>BD32-$A$14</f>
        <v>0.56388888888888888</v>
      </c>
      <c r="BD31" s="212" t="s">
        <v>356</v>
      </c>
      <c r="BE31" s="241" t="s">
        <v>64</v>
      </c>
      <c r="BF31" s="246" t="s">
        <v>86</v>
      </c>
      <c r="BG31" s="241" t="s">
        <v>64</v>
      </c>
      <c r="BH31" s="246" t="s">
        <v>481</v>
      </c>
      <c r="BI31" s="241" t="s">
        <v>64</v>
      </c>
      <c r="BJ31" s="212" t="s">
        <v>482</v>
      </c>
      <c r="BK31" s="155" t="s">
        <v>64</v>
      </c>
      <c r="BL31" s="246" t="s">
        <v>90</v>
      </c>
      <c r="BM31" s="241" t="s">
        <v>64</v>
      </c>
      <c r="BN31" s="246" t="s">
        <v>483</v>
      </c>
      <c r="BO31" s="246" t="s">
        <v>484</v>
      </c>
      <c r="BP31" s="246">
        <v>0.70208333333333339</v>
      </c>
      <c r="BQ31" s="241" t="s">
        <v>64</v>
      </c>
      <c r="BR31" s="155"/>
      <c r="BS31" s="212" t="s">
        <v>485</v>
      </c>
      <c r="BT31" s="155" t="s">
        <v>64</v>
      </c>
      <c r="BU31" s="246">
        <v>0.72430555555555554</v>
      </c>
      <c r="BV31" s="85">
        <f>BW32-$A$14</f>
        <v>0.73055555555555551</v>
      </c>
      <c r="BW31" s="212" t="s">
        <v>486</v>
      </c>
      <c r="BX31" s="155" t="s">
        <v>64</v>
      </c>
    </row>
    <row r="32" spans="1:76">
      <c r="A32" s="188">
        <v>9.7222222222222224E-3</v>
      </c>
      <c r="B32" s="248" t="s">
        <v>62</v>
      </c>
      <c r="C32" s="249" t="s">
        <v>68</v>
      </c>
      <c r="D32" s="250" t="s">
        <v>487</v>
      </c>
      <c r="E32" s="251" t="s">
        <v>467</v>
      </c>
      <c r="F32" s="252" t="s">
        <v>64</v>
      </c>
      <c r="G32" s="253" t="s">
        <v>348</v>
      </c>
      <c r="H32" s="254" t="s">
        <v>64</v>
      </c>
      <c r="I32" s="255" t="s">
        <v>488</v>
      </c>
      <c r="J32" s="256" t="s">
        <v>64</v>
      </c>
      <c r="K32" s="257" t="s">
        <v>488</v>
      </c>
      <c r="L32" s="254" t="s">
        <v>64</v>
      </c>
      <c r="M32" s="255" t="s">
        <v>470</v>
      </c>
      <c r="N32" s="256" t="s">
        <v>64</v>
      </c>
      <c r="O32" s="254" t="s">
        <v>64</v>
      </c>
      <c r="P32" s="258"/>
      <c r="Q32" s="254" t="s">
        <v>64</v>
      </c>
      <c r="R32" s="259"/>
      <c r="S32" s="253"/>
      <c r="T32" s="253" t="s">
        <v>471</v>
      </c>
      <c r="U32" s="256" t="s">
        <v>64</v>
      </c>
      <c r="V32" s="254" t="s">
        <v>64</v>
      </c>
      <c r="W32" s="253"/>
      <c r="X32" s="253" t="s">
        <v>472</v>
      </c>
      <c r="Y32" s="253" t="s">
        <v>472</v>
      </c>
      <c r="Z32" s="256" t="s">
        <v>64</v>
      </c>
      <c r="AA32" s="253"/>
      <c r="AB32" s="253" t="s">
        <v>74</v>
      </c>
      <c r="AC32" s="256" t="s">
        <v>64</v>
      </c>
      <c r="AD32" s="253"/>
      <c r="AE32" s="253" t="s">
        <v>146</v>
      </c>
      <c r="AF32" s="256" t="s">
        <v>64</v>
      </c>
      <c r="AG32" s="260" t="s">
        <v>309</v>
      </c>
      <c r="AH32" s="256" t="s">
        <v>64</v>
      </c>
      <c r="AI32" s="253"/>
      <c r="AJ32" s="256" t="s">
        <v>64</v>
      </c>
      <c r="AK32" s="253" t="s">
        <v>475</v>
      </c>
      <c r="AL32" s="253"/>
      <c r="AM32" s="253" t="s">
        <v>225</v>
      </c>
      <c r="AN32" s="256" t="s">
        <v>64</v>
      </c>
      <c r="AO32" s="260" t="s">
        <v>311</v>
      </c>
      <c r="AP32" s="256" t="s">
        <v>64</v>
      </c>
      <c r="AQ32" s="261"/>
      <c r="AR32" s="253" t="s">
        <v>478</v>
      </c>
      <c r="AS32" s="256" t="s">
        <v>64</v>
      </c>
      <c r="AT32" s="261"/>
      <c r="AU32" s="253" t="s">
        <v>106</v>
      </c>
      <c r="AV32" s="256" t="s">
        <v>64</v>
      </c>
      <c r="AW32" s="260" t="s">
        <v>313</v>
      </c>
      <c r="AX32" s="256" t="s">
        <v>64</v>
      </c>
      <c r="AY32" s="261"/>
      <c r="AZ32" s="256" t="s">
        <v>64</v>
      </c>
      <c r="BA32" s="253" t="s">
        <v>413</v>
      </c>
      <c r="BB32" s="253"/>
      <c r="BC32" s="261"/>
      <c r="BD32" s="253" t="s">
        <v>356</v>
      </c>
      <c r="BE32" s="254" t="s">
        <v>64</v>
      </c>
      <c r="BF32" s="253" t="s">
        <v>86</v>
      </c>
      <c r="BG32" s="254" t="s">
        <v>64</v>
      </c>
      <c r="BH32" s="253" t="s">
        <v>155</v>
      </c>
      <c r="BI32" s="254" t="s">
        <v>64</v>
      </c>
      <c r="BJ32" s="260" t="s">
        <v>316</v>
      </c>
      <c r="BK32" s="256" t="s">
        <v>64</v>
      </c>
      <c r="BL32" s="255" t="s">
        <v>90</v>
      </c>
      <c r="BM32" s="254" t="s">
        <v>64</v>
      </c>
      <c r="BN32" s="253" t="s">
        <v>231</v>
      </c>
      <c r="BO32" s="255" t="s">
        <v>484</v>
      </c>
      <c r="BP32" s="255">
        <v>0.70208333333333339</v>
      </c>
      <c r="BQ32" s="254" t="s">
        <v>64</v>
      </c>
      <c r="BR32" s="256"/>
      <c r="BS32" s="260" t="s">
        <v>317</v>
      </c>
      <c r="BT32" s="256" t="s">
        <v>64</v>
      </c>
      <c r="BU32" s="255">
        <v>0.72430555555555554</v>
      </c>
      <c r="BV32" s="261"/>
      <c r="BW32" s="253" t="s">
        <v>486</v>
      </c>
      <c r="BX32" s="256" t="s">
        <v>64</v>
      </c>
    </row>
    <row r="33" spans="1:76">
      <c r="A33" s="171"/>
      <c r="B33" s="147" t="s">
        <v>62</v>
      </c>
      <c r="C33" s="67" t="s">
        <v>63</v>
      </c>
      <c r="D33" s="67"/>
      <c r="E33" s="262" t="s">
        <v>64</v>
      </c>
      <c r="F33" s="238" t="s">
        <v>64</v>
      </c>
      <c r="G33" s="262" t="s">
        <v>64</v>
      </c>
      <c r="H33" s="238" t="s">
        <v>64</v>
      </c>
      <c r="I33" s="262" t="s">
        <v>64</v>
      </c>
      <c r="J33" s="26" t="s">
        <v>64</v>
      </c>
      <c r="K33" s="262" t="s">
        <v>64</v>
      </c>
      <c r="L33" s="238" t="s">
        <v>64</v>
      </c>
      <c r="M33" s="262" t="s">
        <v>64</v>
      </c>
      <c r="N33" s="26" t="s">
        <v>64</v>
      </c>
      <c r="O33" s="238" t="s">
        <v>64</v>
      </c>
      <c r="P33" s="263"/>
      <c r="Q33" s="70">
        <v>0.3298611111111111</v>
      </c>
      <c r="R33" s="196"/>
      <c r="S33" s="117"/>
      <c r="T33" s="262" t="s">
        <v>64</v>
      </c>
      <c r="U33" s="40">
        <v>0.31458333333333333</v>
      </c>
      <c r="V33" s="238" t="s">
        <v>64</v>
      </c>
      <c r="W33" s="117"/>
      <c r="X33" s="262" t="s">
        <v>64</v>
      </c>
      <c r="Y33" s="262" t="s">
        <v>64</v>
      </c>
      <c r="Z33" s="26" t="s">
        <v>64</v>
      </c>
      <c r="AA33" s="117"/>
      <c r="AB33" s="262" t="s">
        <v>64</v>
      </c>
      <c r="AC33" s="26" t="s">
        <v>64</v>
      </c>
      <c r="AD33" s="117"/>
      <c r="AE33" s="262" t="s">
        <v>64</v>
      </c>
      <c r="AF33" s="26" t="s">
        <v>64</v>
      </c>
      <c r="AG33" s="114" t="s">
        <v>64</v>
      </c>
      <c r="AH33" s="26" t="s">
        <v>64</v>
      </c>
      <c r="AI33" s="117"/>
      <c r="AJ33" s="26" t="s">
        <v>64</v>
      </c>
      <c r="AK33" s="262" t="s">
        <v>64</v>
      </c>
      <c r="AL33" s="117"/>
      <c r="AM33" s="262" t="s">
        <v>64</v>
      </c>
      <c r="AN33" s="26" t="s">
        <v>64</v>
      </c>
      <c r="AO33" s="114" t="s">
        <v>64</v>
      </c>
      <c r="AP33" s="26" t="s">
        <v>64</v>
      </c>
      <c r="AQ33" s="159"/>
      <c r="AR33" s="262" t="s">
        <v>64</v>
      </c>
      <c r="AS33" s="26" t="s">
        <v>64</v>
      </c>
      <c r="AT33" s="159"/>
      <c r="AU33" s="262" t="s">
        <v>64</v>
      </c>
      <c r="AV33" s="26" t="s">
        <v>64</v>
      </c>
      <c r="AW33" s="114" t="s">
        <v>64</v>
      </c>
      <c r="AX33" s="26" t="s">
        <v>64</v>
      </c>
      <c r="AY33" s="159"/>
      <c r="AZ33" s="26" t="s">
        <v>64</v>
      </c>
      <c r="BA33" s="262" t="s">
        <v>64</v>
      </c>
      <c r="BB33" s="117"/>
      <c r="BC33" s="159"/>
      <c r="BD33" s="262" t="s">
        <v>64</v>
      </c>
      <c r="BE33" s="238" t="s">
        <v>64</v>
      </c>
      <c r="BF33" s="262" t="s">
        <v>64</v>
      </c>
      <c r="BG33" s="238" t="s">
        <v>64</v>
      </c>
      <c r="BH33" s="262" t="s">
        <v>64</v>
      </c>
      <c r="BI33" s="238" t="s">
        <v>64</v>
      </c>
      <c r="BJ33" s="114" t="s">
        <v>64</v>
      </c>
      <c r="BK33" s="26" t="s">
        <v>64</v>
      </c>
      <c r="BL33" s="262" t="s">
        <v>64</v>
      </c>
      <c r="BM33" s="238" t="s">
        <v>64</v>
      </c>
      <c r="BN33" s="262" t="s">
        <v>64</v>
      </c>
      <c r="BO33" s="262" t="s">
        <v>64</v>
      </c>
      <c r="BP33" s="262" t="s">
        <v>64</v>
      </c>
      <c r="BQ33" s="238" t="s">
        <v>64</v>
      </c>
      <c r="BR33" s="26"/>
      <c r="BS33" s="114" t="s">
        <v>64</v>
      </c>
      <c r="BT33" s="26" t="s">
        <v>64</v>
      </c>
      <c r="BU33" s="262" t="s">
        <v>64</v>
      </c>
      <c r="BV33" s="159"/>
      <c r="BW33" s="262" t="s">
        <v>64</v>
      </c>
      <c r="BX33" s="26" t="s">
        <v>64</v>
      </c>
    </row>
    <row r="34" spans="1:76">
      <c r="A34" s="171"/>
      <c r="B34" s="14" t="s">
        <v>65</v>
      </c>
      <c r="C34" s="67" t="s">
        <v>66</v>
      </c>
      <c r="D34" s="67"/>
      <c r="E34" s="262" t="s">
        <v>64</v>
      </c>
      <c r="F34" s="238"/>
      <c r="G34" s="262" t="s">
        <v>64</v>
      </c>
      <c r="H34" s="238"/>
      <c r="I34" s="262" t="s">
        <v>64</v>
      </c>
      <c r="J34" s="26"/>
      <c r="K34" s="262" t="s">
        <v>64</v>
      </c>
      <c r="L34" s="238"/>
      <c r="M34" s="262" t="s">
        <v>64</v>
      </c>
      <c r="N34" s="26"/>
      <c r="O34" s="238"/>
      <c r="P34" s="264"/>
      <c r="Q34" s="77">
        <v>0.33263888888888887</v>
      </c>
      <c r="R34" s="196"/>
      <c r="S34" s="117"/>
      <c r="T34" s="262" t="s">
        <v>64</v>
      </c>
      <c r="U34" s="78">
        <v>0.31736111111111115</v>
      </c>
      <c r="V34" s="238"/>
      <c r="W34" s="117"/>
      <c r="X34" s="262" t="s">
        <v>64</v>
      </c>
      <c r="Y34" s="262" t="s">
        <v>64</v>
      </c>
      <c r="Z34" s="26"/>
      <c r="AA34" s="117"/>
      <c r="AB34" s="262" t="s">
        <v>64</v>
      </c>
      <c r="AC34" s="26"/>
      <c r="AD34" s="117"/>
      <c r="AE34" s="262" t="s">
        <v>64</v>
      </c>
      <c r="AF34" s="26"/>
      <c r="AG34" s="114" t="s">
        <v>64</v>
      </c>
      <c r="AH34" s="26"/>
      <c r="AI34" s="117"/>
      <c r="AJ34" s="26"/>
      <c r="AK34" s="262" t="s">
        <v>64</v>
      </c>
      <c r="AL34" s="117"/>
      <c r="AM34" s="262" t="s">
        <v>64</v>
      </c>
      <c r="AN34" s="26"/>
      <c r="AO34" s="114" t="s">
        <v>64</v>
      </c>
      <c r="AP34" s="26"/>
      <c r="AQ34" s="159"/>
      <c r="AR34" s="262" t="s">
        <v>64</v>
      </c>
      <c r="AS34" s="26"/>
      <c r="AT34" s="159"/>
      <c r="AU34" s="262" t="s">
        <v>64</v>
      </c>
      <c r="AV34" s="26"/>
      <c r="AW34" s="114"/>
      <c r="AX34" s="26"/>
      <c r="AY34" s="159"/>
      <c r="AZ34" s="26"/>
      <c r="BA34" s="262" t="s">
        <v>64</v>
      </c>
      <c r="BB34" s="117"/>
      <c r="BC34" s="159"/>
      <c r="BD34" s="262" t="s">
        <v>64</v>
      </c>
      <c r="BE34" s="238"/>
      <c r="BF34" s="262" t="s">
        <v>64</v>
      </c>
      <c r="BG34" s="238"/>
      <c r="BH34" s="262" t="s">
        <v>64</v>
      </c>
      <c r="BI34" s="238"/>
      <c r="BJ34" s="114" t="s">
        <v>64</v>
      </c>
      <c r="BK34" s="26"/>
      <c r="BL34" s="262" t="s">
        <v>64</v>
      </c>
      <c r="BM34" s="238"/>
      <c r="BN34" s="262" t="s">
        <v>64</v>
      </c>
      <c r="BO34" s="262" t="s">
        <v>64</v>
      </c>
      <c r="BP34" s="262" t="s">
        <v>64</v>
      </c>
      <c r="BQ34" s="238"/>
      <c r="BR34" s="26"/>
      <c r="BS34" s="114" t="s">
        <v>64</v>
      </c>
      <c r="BT34" s="26"/>
      <c r="BU34" s="262" t="s">
        <v>64</v>
      </c>
      <c r="BV34" s="159"/>
      <c r="BW34" s="262" t="s">
        <v>64</v>
      </c>
      <c r="BX34" s="26"/>
    </row>
    <row r="35" spans="1:76">
      <c r="A35" s="171"/>
      <c r="B35" s="147" t="s">
        <v>489</v>
      </c>
      <c r="C35" s="67" t="s">
        <v>67</v>
      </c>
      <c r="D35" s="67"/>
      <c r="E35" s="262" t="s">
        <v>64</v>
      </c>
      <c r="F35" s="238" t="s">
        <v>64</v>
      </c>
      <c r="G35" s="262" t="s">
        <v>64</v>
      </c>
      <c r="H35" s="238" t="s">
        <v>64</v>
      </c>
      <c r="I35" s="262" t="s">
        <v>64</v>
      </c>
      <c r="J35" s="26" t="s">
        <v>64</v>
      </c>
      <c r="K35" s="262" t="s">
        <v>64</v>
      </c>
      <c r="L35" s="238" t="s">
        <v>64</v>
      </c>
      <c r="M35" s="262" t="s">
        <v>64</v>
      </c>
      <c r="N35" s="26" t="s">
        <v>64</v>
      </c>
      <c r="O35" s="238" t="s">
        <v>64</v>
      </c>
      <c r="P35" s="264"/>
      <c r="Q35" s="77">
        <v>0.33680555555555558</v>
      </c>
      <c r="R35" s="196"/>
      <c r="S35" s="117"/>
      <c r="T35" s="262" t="s">
        <v>64</v>
      </c>
      <c r="U35" s="78">
        <v>0.3215277777777778</v>
      </c>
      <c r="V35" s="238" t="s">
        <v>64</v>
      </c>
      <c r="W35" s="117"/>
      <c r="X35" s="262" t="s">
        <v>64</v>
      </c>
      <c r="Y35" s="262" t="s">
        <v>64</v>
      </c>
      <c r="Z35" s="26" t="s">
        <v>64</v>
      </c>
      <c r="AA35" s="117"/>
      <c r="AB35" s="262" t="s">
        <v>64</v>
      </c>
      <c r="AC35" s="26" t="s">
        <v>64</v>
      </c>
      <c r="AD35" s="117"/>
      <c r="AE35" s="262" t="s">
        <v>64</v>
      </c>
      <c r="AF35" s="26" t="s">
        <v>64</v>
      </c>
      <c r="AG35" s="114" t="s">
        <v>64</v>
      </c>
      <c r="AH35" s="26" t="s">
        <v>64</v>
      </c>
      <c r="AI35" s="117"/>
      <c r="AJ35" s="26" t="s">
        <v>64</v>
      </c>
      <c r="AK35" s="262" t="s">
        <v>64</v>
      </c>
      <c r="AL35" s="117"/>
      <c r="AM35" s="262" t="s">
        <v>64</v>
      </c>
      <c r="AN35" s="26" t="s">
        <v>64</v>
      </c>
      <c r="AO35" s="114" t="s">
        <v>64</v>
      </c>
      <c r="AP35" s="26" t="s">
        <v>64</v>
      </c>
      <c r="AQ35" s="159"/>
      <c r="AR35" s="262" t="s">
        <v>64</v>
      </c>
      <c r="AS35" s="26" t="s">
        <v>64</v>
      </c>
      <c r="AT35" s="159"/>
      <c r="AU35" s="262" t="s">
        <v>64</v>
      </c>
      <c r="AV35" s="26" t="s">
        <v>64</v>
      </c>
      <c r="AW35" s="114" t="s">
        <v>64</v>
      </c>
      <c r="AX35" s="26" t="s">
        <v>64</v>
      </c>
      <c r="AY35" s="159"/>
      <c r="AZ35" s="26" t="s">
        <v>64</v>
      </c>
      <c r="BA35" s="262" t="s">
        <v>64</v>
      </c>
      <c r="BB35" s="117"/>
      <c r="BC35" s="159"/>
      <c r="BD35" s="262" t="s">
        <v>64</v>
      </c>
      <c r="BE35" s="238" t="s">
        <v>64</v>
      </c>
      <c r="BF35" s="262" t="s">
        <v>64</v>
      </c>
      <c r="BG35" s="238" t="s">
        <v>64</v>
      </c>
      <c r="BH35" s="262" t="s">
        <v>64</v>
      </c>
      <c r="BI35" s="238" t="s">
        <v>64</v>
      </c>
      <c r="BJ35" s="114" t="s">
        <v>64</v>
      </c>
      <c r="BK35" s="26" t="s">
        <v>64</v>
      </c>
      <c r="BL35" s="262" t="s">
        <v>64</v>
      </c>
      <c r="BM35" s="238" t="s">
        <v>64</v>
      </c>
      <c r="BN35" s="262" t="s">
        <v>64</v>
      </c>
      <c r="BO35" s="262" t="s">
        <v>64</v>
      </c>
      <c r="BP35" s="262" t="s">
        <v>64</v>
      </c>
      <c r="BQ35" s="238" t="s">
        <v>64</v>
      </c>
      <c r="BR35" s="26"/>
      <c r="BS35" s="114" t="s">
        <v>64</v>
      </c>
      <c r="BT35" s="26" t="s">
        <v>64</v>
      </c>
      <c r="BU35" s="262" t="s">
        <v>64</v>
      </c>
      <c r="BV35" s="159"/>
      <c r="BW35" s="262" t="s">
        <v>64</v>
      </c>
      <c r="BX35" s="26" t="s">
        <v>64</v>
      </c>
    </row>
    <row r="36" spans="1:76" ht="13.5" thickBot="1">
      <c r="A36" s="167"/>
      <c r="B36" s="168" t="s">
        <v>35</v>
      </c>
      <c r="C36" s="83" t="s">
        <v>36</v>
      </c>
      <c r="D36" s="83"/>
      <c r="E36" s="198" t="s">
        <v>490</v>
      </c>
      <c r="F36" s="87">
        <f>F28+$A$38</f>
        <v>0.25277777777777777</v>
      </c>
      <c r="G36" s="199" t="s">
        <v>305</v>
      </c>
      <c r="H36" s="87">
        <f>H28+$A$38</f>
        <v>0.27569444444444441</v>
      </c>
      <c r="I36" s="199" t="s">
        <v>324</v>
      </c>
      <c r="J36" s="85">
        <f>J28+$A$38</f>
        <v>0.29652777777777772</v>
      </c>
      <c r="K36" s="265" t="s">
        <v>385</v>
      </c>
      <c r="L36" s="87">
        <f>L28+$A$38</f>
        <v>0.29652777777777772</v>
      </c>
      <c r="M36" s="199" t="s">
        <v>471</v>
      </c>
      <c r="N36" s="85">
        <f>N15+$A$39</f>
        <v>0.29166666666666669</v>
      </c>
      <c r="O36" s="87">
        <f>O28+$A$38</f>
        <v>0.31527777777777771</v>
      </c>
      <c r="P36" s="88"/>
      <c r="Q36" s="199"/>
      <c r="R36" s="201"/>
      <c r="S36" s="199"/>
      <c r="T36" s="199" t="s">
        <v>179</v>
      </c>
      <c r="U36" s="265"/>
      <c r="V36" s="87">
        <f>V28+$A$38</f>
        <v>0.32430555555555551</v>
      </c>
      <c r="W36" s="199"/>
      <c r="X36" s="199" t="s">
        <v>491</v>
      </c>
      <c r="Y36" s="199" t="s">
        <v>491</v>
      </c>
      <c r="Z36" s="85">
        <f>Z28+$A$38</f>
        <v>0.33055555555555549</v>
      </c>
      <c r="AA36" s="199"/>
      <c r="AB36" s="199" t="s">
        <v>492</v>
      </c>
      <c r="AC36" s="85">
        <f>AC28+$A$38</f>
        <v>0.3569444444444444</v>
      </c>
      <c r="AD36" s="199"/>
      <c r="AE36" s="199" t="s">
        <v>181</v>
      </c>
      <c r="AF36" s="85">
        <f>AF28+$A$38</f>
        <v>0.37986111111111109</v>
      </c>
      <c r="AG36" s="212" t="s">
        <v>493</v>
      </c>
      <c r="AH36" s="85">
        <f>AH15+$A$39</f>
        <v>0.34930555555555554</v>
      </c>
      <c r="AI36" s="199"/>
      <c r="AJ36" s="85">
        <f>AJ28+$A$38</f>
        <v>0.42152777777777772</v>
      </c>
      <c r="AK36" s="199" t="s">
        <v>494</v>
      </c>
      <c r="AL36" s="199"/>
      <c r="AM36" s="199" t="s">
        <v>292</v>
      </c>
      <c r="AN36" s="85">
        <f>AN28+$A$38</f>
        <v>0.46319444444444441</v>
      </c>
      <c r="AO36" s="212" t="s">
        <v>495</v>
      </c>
      <c r="AP36" s="85">
        <f>AP15+$A$39</f>
        <v>0.43263888888888885</v>
      </c>
      <c r="AQ36" s="122"/>
      <c r="AR36" s="199" t="s">
        <v>496</v>
      </c>
      <c r="AS36" s="85">
        <f>AS28+$A$38</f>
        <v>0.50277777777777777</v>
      </c>
      <c r="AT36" s="122"/>
      <c r="AU36" s="199" t="s">
        <v>129</v>
      </c>
      <c r="AV36" s="85">
        <f>AV28+$A$38</f>
        <v>0.54652777777777772</v>
      </c>
      <c r="AW36" s="212" t="s">
        <v>497</v>
      </c>
      <c r="AX36" s="85">
        <f>AX15+$A$39</f>
        <v>0.51597222222222217</v>
      </c>
      <c r="AY36" s="122"/>
      <c r="AZ36" s="85">
        <v>0.58125000000000004</v>
      </c>
      <c r="BA36" s="199" t="s">
        <v>443</v>
      </c>
      <c r="BB36" s="199"/>
      <c r="BC36" s="122"/>
      <c r="BD36" s="199" t="s">
        <v>498</v>
      </c>
      <c r="BE36" s="87">
        <f>BE28+$A$38</f>
        <v>0.58611111111111103</v>
      </c>
      <c r="BF36" s="199" t="s">
        <v>394</v>
      </c>
      <c r="BG36" s="87">
        <f>BG28+$A$38</f>
        <v>0.60763888888888884</v>
      </c>
      <c r="BH36" s="199" t="s">
        <v>190</v>
      </c>
      <c r="BI36" s="87">
        <f>BI28+$A$38</f>
        <v>0.62986111111111098</v>
      </c>
      <c r="BJ36" s="212" t="s">
        <v>499</v>
      </c>
      <c r="BK36" s="85">
        <f>BK15+$A$39</f>
        <v>0.59930555555555554</v>
      </c>
      <c r="BL36" s="199" t="s">
        <v>298</v>
      </c>
      <c r="BM36" s="87">
        <f>BM28+$A$38</f>
        <v>0.66944444444444429</v>
      </c>
      <c r="BN36" s="199" t="s">
        <v>193</v>
      </c>
      <c r="BO36" s="199" t="s">
        <v>300</v>
      </c>
      <c r="BP36" s="199">
        <v>0.70624999999999993</v>
      </c>
      <c r="BQ36" s="87">
        <f>BQ28+$A$38</f>
        <v>0.71111111111111103</v>
      </c>
      <c r="BR36" s="85"/>
      <c r="BS36" s="212" t="s">
        <v>500</v>
      </c>
      <c r="BT36" s="85">
        <f>BT15+$A$39</f>
        <v>0.68263888888888891</v>
      </c>
      <c r="BU36" s="199">
        <v>0.7284722222222223</v>
      </c>
      <c r="BV36" s="122"/>
      <c r="BW36" s="199" t="s">
        <v>501</v>
      </c>
      <c r="BX36" s="85">
        <f>BX28+$A$38</f>
        <v>0.75277777777777766</v>
      </c>
    </row>
    <row r="38" spans="1:76">
      <c r="C38" s="266"/>
      <c r="D38" s="266"/>
      <c r="E38" s="267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</row>
    <row r="39" spans="1:76">
      <c r="C39" s="266"/>
      <c r="D39" s="266"/>
      <c r="E39" s="267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8"/>
      <c r="BB39" s="268"/>
      <c r="BC39" s="268"/>
      <c r="BD39" s="268"/>
      <c r="BE39" s="268"/>
    </row>
    <row r="40" spans="1:76">
      <c r="C40" s="266"/>
      <c r="D40" s="266"/>
      <c r="E40" s="267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9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  <c r="BC40" s="268"/>
      <c r="BD40" s="268"/>
      <c r="BE40" s="268"/>
    </row>
    <row r="41" spans="1:76">
      <c r="C41" s="266"/>
      <c r="D41" s="266"/>
      <c r="E41" s="267"/>
      <c r="F41" s="270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70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71" t="s">
        <v>10</v>
      </c>
      <c r="BB41" s="268"/>
      <c r="BC41" s="268"/>
      <c r="BD41" s="268"/>
      <c r="BE41" s="268"/>
    </row>
    <row r="42" spans="1:76">
      <c r="A42" s="272"/>
      <c r="B42" s="132"/>
      <c r="C42" s="266"/>
      <c r="D42" s="266"/>
      <c r="E42" s="267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70"/>
      <c r="T42" s="268"/>
      <c r="U42" s="268"/>
      <c r="V42" s="268"/>
      <c r="W42" s="268"/>
      <c r="X42" s="268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73">
        <v>12616</v>
      </c>
      <c r="BB42" s="268"/>
      <c r="BC42" s="268"/>
      <c r="BD42" s="268"/>
      <c r="BE42" s="268"/>
    </row>
    <row r="43" spans="1:76" ht="63.75">
      <c r="C43" s="266"/>
      <c r="D43" s="266"/>
      <c r="E43" s="267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70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74"/>
      <c r="BA43" s="273" t="s">
        <v>502</v>
      </c>
      <c r="BB43" s="268"/>
      <c r="BC43" s="268"/>
      <c r="BD43" s="268"/>
      <c r="BE43" s="268"/>
    </row>
    <row r="44" spans="1:76">
      <c r="C44" s="266"/>
      <c r="D44" s="266"/>
      <c r="E44" s="267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75"/>
      <c r="BB44" s="268"/>
      <c r="BC44" s="268"/>
      <c r="BD44" s="268"/>
      <c r="BE44" s="268"/>
    </row>
    <row r="45" spans="1:76">
      <c r="C45" s="266"/>
      <c r="D45" s="266"/>
      <c r="E45" s="267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73" t="s">
        <v>503</v>
      </c>
      <c r="BB45" s="268"/>
      <c r="BC45" s="268"/>
      <c r="BD45" s="268"/>
      <c r="BE45" s="268"/>
    </row>
    <row r="46" spans="1:76">
      <c r="C46" s="276"/>
      <c r="D46" s="266"/>
      <c r="E46" s="267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  <c r="AV46" s="268"/>
      <c r="AW46" s="268"/>
      <c r="AX46" s="268"/>
      <c r="AY46" s="268"/>
      <c r="AZ46" s="270"/>
      <c r="BA46" s="275"/>
      <c r="BB46" s="268"/>
      <c r="BC46" s="268"/>
      <c r="BD46" s="268"/>
      <c r="BE46" s="268"/>
    </row>
    <row r="47" spans="1:76">
      <c r="C47" s="276"/>
      <c r="D47" s="266"/>
      <c r="E47" s="267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  <c r="AV47" s="268"/>
      <c r="AW47" s="268"/>
      <c r="AX47" s="268"/>
      <c r="AY47" s="268"/>
      <c r="AZ47" s="270"/>
      <c r="BA47" s="277"/>
      <c r="BB47" s="268"/>
      <c r="BC47" s="268"/>
      <c r="BD47" s="268"/>
      <c r="BE47" s="268"/>
    </row>
    <row r="48" spans="1:76">
      <c r="B48" s="278"/>
      <c r="C48" s="276"/>
      <c r="D48" s="266"/>
      <c r="E48" s="267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70"/>
      <c r="BA48" s="279">
        <v>0.54652777777777783</v>
      </c>
      <c r="BB48" s="268"/>
      <c r="BC48" s="268"/>
      <c r="BD48" s="268"/>
      <c r="BE48" s="268"/>
    </row>
    <row r="49" spans="1:57">
      <c r="A49" s="270"/>
      <c r="B49" s="270"/>
      <c r="C49" s="276"/>
      <c r="D49" s="266"/>
      <c r="E49" s="267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70"/>
      <c r="BA49" s="279">
        <f>BA48+$A$27</f>
        <v>0.5493055555555556</v>
      </c>
      <c r="BB49" s="268"/>
      <c r="BC49" s="268"/>
      <c r="BD49" s="268"/>
      <c r="BE49" s="268"/>
    </row>
    <row r="50" spans="1:57">
      <c r="A50" s="270"/>
      <c r="B50" s="270"/>
      <c r="C50" s="276"/>
      <c r="D50" s="266"/>
      <c r="E50" s="267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8"/>
      <c r="AW50" s="268"/>
      <c r="AX50" s="268"/>
      <c r="AY50" s="268"/>
      <c r="AZ50" s="270"/>
      <c r="BA50" s="279">
        <f>BA49+$A$38</f>
        <v>0.5493055555555556</v>
      </c>
      <c r="BB50" s="268"/>
      <c r="BC50" s="268"/>
      <c r="BD50" s="268"/>
      <c r="BE50" s="268"/>
    </row>
    <row r="51" spans="1:57">
      <c r="A51" s="270"/>
      <c r="B51" s="270"/>
      <c r="C51" s="276"/>
      <c r="D51" s="266"/>
      <c r="E51" s="267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68"/>
      <c r="AZ51" s="270"/>
      <c r="BA51" s="279">
        <f>BA50+$A$32</f>
        <v>0.55902777777777779</v>
      </c>
      <c r="BB51" s="268"/>
      <c r="BC51" s="268"/>
      <c r="BD51" s="268"/>
      <c r="BE51" s="268"/>
    </row>
    <row r="52" spans="1:57">
      <c r="A52" s="270"/>
      <c r="B52" s="270"/>
      <c r="C52" s="276"/>
      <c r="D52" s="266"/>
      <c r="E52" s="267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70"/>
      <c r="BA52" s="279">
        <f>BA51+$A$30</f>
        <v>0.56736111111111109</v>
      </c>
      <c r="BB52" s="268"/>
      <c r="BC52" s="268"/>
      <c r="BD52" s="268"/>
      <c r="BE52" s="268"/>
    </row>
    <row r="53" spans="1:57">
      <c r="A53" s="270"/>
      <c r="B53" s="268"/>
      <c r="C53" s="276"/>
      <c r="D53" s="266"/>
      <c r="E53" s="267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  <c r="BC53" s="268"/>
      <c r="BD53" s="268"/>
      <c r="BE53" s="268"/>
    </row>
    <row r="54" spans="1:57">
      <c r="A54" s="270"/>
      <c r="B54" s="273"/>
      <c r="C54" s="266"/>
      <c r="D54" s="266"/>
      <c r="E54" s="267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8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  <c r="BC54" s="268"/>
      <c r="BD54" s="268"/>
      <c r="BE54" s="268"/>
    </row>
    <row r="55" spans="1:57">
      <c r="A55" s="270"/>
      <c r="B55" s="273"/>
      <c r="C55" s="266"/>
      <c r="D55" s="266"/>
      <c r="E55" s="267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</row>
    <row r="56" spans="1:57">
      <c r="A56" s="270"/>
      <c r="B56" s="280"/>
      <c r="C56" s="266"/>
      <c r="D56" s="266"/>
      <c r="E56" s="267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</row>
    <row r="57" spans="1:57">
      <c r="A57" s="270"/>
      <c r="B57" s="273"/>
      <c r="C57" s="266"/>
      <c r="D57" s="266"/>
      <c r="E57" s="267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</row>
    <row r="58" spans="1:57">
      <c r="A58" s="270"/>
      <c r="B58" s="266"/>
      <c r="C58" s="268"/>
      <c r="D58" s="266"/>
      <c r="E58" s="267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</row>
    <row r="59" spans="1:57">
      <c r="A59" s="270"/>
      <c r="B59" s="266"/>
      <c r="C59" s="268"/>
      <c r="D59" s="266"/>
      <c r="E59" s="267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8"/>
      <c r="AW59" s="268"/>
      <c r="AX59" s="268"/>
      <c r="AY59" s="268"/>
      <c r="AZ59" s="268"/>
      <c r="BA59" s="268"/>
      <c r="BB59" s="268"/>
      <c r="BC59" s="268"/>
      <c r="BD59" s="268"/>
      <c r="BE59" s="268"/>
    </row>
    <row r="60" spans="1:57">
      <c r="B60" s="281"/>
      <c r="C60" s="282"/>
      <c r="D60" s="266"/>
      <c r="E60" s="267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  <c r="BD60" s="268"/>
      <c r="BE60" s="268"/>
    </row>
    <row r="61" spans="1:57">
      <c r="B61" s="283"/>
      <c r="C61" s="282"/>
      <c r="D61" s="266"/>
      <c r="E61" s="267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8"/>
      <c r="BC61" s="268"/>
      <c r="BD61" s="268"/>
      <c r="BE61" s="268"/>
    </row>
    <row r="62" spans="1:57">
      <c r="B62" s="281"/>
      <c r="C62" s="282"/>
      <c r="D62" s="266"/>
      <c r="E62" s="267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8"/>
      <c r="BD62" s="268"/>
      <c r="BE62" s="268"/>
    </row>
    <row r="63" spans="1:57">
      <c r="B63" s="281"/>
      <c r="C63" s="282"/>
      <c r="D63" s="266"/>
      <c r="E63" s="267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</row>
    <row r="64" spans="1:57">
      <c r="B64" s="281"/>
      <c r="C64" s="282"/>
      <c r="D64" s="266"/>
      <c r="E64" s="267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  <c r="BD64" s="268"/>
      <c r="BE64" s="268"/>
    </row>
    <row r="65" spans="2:57">
      <c r="B65" s="284"/>
      <c r="C65" s="268"/>
      <c r="D65" s="266"/>
      <c r="E65" s="267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  <c r="BC65" s="268"/>
      <c r="BD65" s="268"/>
      <c r="BE65" s="268"/>
    </row>
    <row r="66" spans="2:57">
      <c r="B66" s="284"/>
      <c r="C66" s="268"/>
      <c r="D66" s="266"/>
      <c r="E66" s="267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  <c r="BC66" s="268"/>
      <c r="BD66" s="268"/>
      <c r="BE66" s="268"/>
    </row>
    <row r="67" spans="2:57">
      <c r="B67" s="284"/>
      <c r="C67" s="268"/>
      <c r="D67" s="266"/>
      <c r="E67" s="267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  <c r="AA67" s="268"/>
      <c r="AB67" s="268"/>
      <c r="AC67" s="268"/>
      <c r="AD67" s="268"/>
      <c r="AE67" s="268"/>
      <c r="AF67" s="268"/>
      <c r="AG67" s="268"/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8"/>
      <c r="AY67" s="268"/>
      <c r="AZ67" s="268"/>
      <c r="BA67" s="268"/>
      <c r="BB67" s="268"/>
      <c r="BC67" s="268"/>
      <c r="BD67" s="268"/>
      <c r="BE67" s="268"/>
    </row>
    <row r="68" spans="2:57">
      <c r="B68" s="284"/>
      <c r="C68" s="268"/>
      <c r="D68" s="266"/>
      <c r="E68" s="267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8"/>
      <c r="BC68" s="268"/>
      <c r="BD68" s="268"/>
      <c r="BE68" s="268"/>
    </row>
    <row r="69" spans="2:57">
      <c r="B69" s="282"/>
      <c r="C69" s="268"/>
      <c r="D69" s="266"/>
      <c r="E69" s="267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  <c r="BC69" s="268"/>
      <c r="BD69" s="268"/>
      <c r="BE69" s="268"/>
    </row>
    <row r="70" spans="2:57">
      <c r="C70" s="266"/>
      <c r="D70" s="266"/>
      <c r="E70" s="267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  <c r="AV70" s="268"/>
      <c r="AW70" s="268"/>
      <c r="AX70" s="268"/>
      <c r="AY70" s="268"/>
      <c r="AZ70" s="268"/>
      <c r="BA70" s="268"/>
      <c r="BB70" s="268"/>
      <c r="BC70" s="268"/>
      <c r="BD70" s="268"/>
      <c r="BE70" s="268"/>
    </row>
    <row r="71" spans="2:57">
      <c r="C71" s="266"/>
      <c r="D71" s="266"/>
      <c r="E71" s="267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</row>
    <row r="72" spans="2:57">
      <c r="C72" s="266"/>
      <c r="D72" s="266"/>
      <c r="E72" s="267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268"/>
      <c r="BE72" s="268"/>
    </row>
    <row r="73" spans="2:57">
      <c r="C73" s="266"/>
      <c r="D73" s="266"/>
      <c r="E73" s="267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  <c r="AV73" s="268"/>
      <c r="AW73" s="268"/>
      <c r="AX73" s="268"/>
      <c r="AY73" s="268"/>
      <c r="AZ73" s="268"/>
      <c r="BA73" s="268"/>
      <c r="BB73" s="268"/>
      <c r="BC73" s="268"/>
      <c r="BD73" s="268"/>
      <c r="BE73" s="268"/>
    </row>
    <row r="74" spans="2:57">
      <c r="C74" s="266"/>
      <c r="D74" s="266"/>
      <c r="E74" s="267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  <c r="AV74" s="268"/>
      <c r="AW74" s="268"/>
      <c r="AX74" s="268"/>
      <c r="AY74" s="268"/>
      <c r="AZ74" s="268"/>
      <c r="BA74" s="268"/>
      <c r="BB74" s="268"/>
      <c r="BC74" s="268"/>
      <c r="BD74" s="268"/>
      <c r="BE74" s="268"/>
    </row>
    <row r="75" spans="2:57">
      <c r="C75" s="266"/>
      <c r="D75" s="266"/>
      <c r="E75" s="267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L75" s="268"/>
      <c r="AM75" s="268"/>
      <c r="AN75" s="268"/>
      <c r="AO75" s="268"/>
      <c r="AP75" s="268"/>
      <c r="AQ75" s="268"/>
      <c r="AR75" s="268"/>
      <c r="AS75" s="268"/>
      <c r="AT75" s="268"/>
      <c r="AU75" s="268"/>
      <c r="AV75" s="268"/>
      <c r="AW75" s="268"/>
      <c r="AX75" s="268"/>
      <c r="AY75" s="268"/>
      <c r="AZ75" s="268"/>
      <c r="BA75" s="268"/>
      <c r="BB75" s="268"/>
      <c r="BC75" s="268"/>
      <c r="BD75" s="268"/>
      <c r="BE75" s="268"/>
    </row>
  </sheetData>
  <pageMargins left="0.7" right="0.7" top="0.78740157499999996" bottom="0.78740157499999996" header="0.3" footer="0.3"/>
  <pageSetup paperSize="9" scale="8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KKO-FL</vt:lpstr>
      <vt:lpstr>FL-KKo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Just, Ewa</dc:creator>
  <cp:lastModifiedBy>Lobitz, Stephan</cp:lastModifiedBy>
  <cp:lastPrinted>2025-01-06T15:09:58Z</cp:lastPrinted>
  <dcterms:created xsi:type="dcterms:W3CDTF">2024-12-09T08:26:28Z</dcterms:created>
  <dcterms:modified xsi:type="dcterms:W3CDTF">2025-01-07T14:07:34Z</dcterms:modified>
</cp:coreProperties>
</file>